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세입부" sheetId="46" r:id="rId1"/>
    <sheet name="세출부" sheetId="41" r:id="rId2"/>
  </sheets>
  <calcPr calcId="124519"/>
</workbook>
</file>

<file path=xl/calcChain.xml><?xml version="1.0" encoding="utf-8"?>
<calcChain xmlns="http://schemas.openxmlformats.org/spreadsheetml/2006/main">
  <c r="H97" i="41"/>
  <c r="G20" i="46"/>
  <c r="F27"/>
  <c r="F28"/>
  <c r="G9" i="41" l="1"/>
  <c r="G90"/>
  <c r="G89"/>
  <c r="G87"/>
  <c r="G85"/>
  <c r="G83"/>
  <c r="H83" s="1"/>
  <c r="G82"/>
  <c r="H82" s="1"/>
  <c r="G64"/>
  <c r="G63"/>
  <c r="G58"/>
  <c r="G57"/>
  <c r="G54"/>
  <c r="G51"/>
  <c r="G45"/>
  <c r="G44"/>
  <c r="G21"/>
  <c r="F29" i="46"/>
  <c r="G29" s="1"/>
  <c r="G28"/>
  <c r="F23" l="1"/>
  <c r="F22"/>
  <c r="G22" s="1"/>
  <c r="F21"/>
  <c r="G21" s="1"/>
  <c r="F20"/>
  <c r="F19"/>
  <c r="G19" s="1"/>
  <c r="F18"/>
  <c r="G18" s="1"/>
  <c r="F16"/>
  <c r="G16" s="1"/>
  <c r="F15"/>
  <c r="G15" s="1"/>
  <c r="F17" l="1"/>
  <c r="G17" s="1"/>
  <c r="F12" l="1"/>
  <c r="G12" s="1"/>
  <c r="F11"/>
  <c r="G11" s="1"/>
  <c r="G27" l="1"/>
  <c r="F10"/>
  <c r="G10" s="1"/>
  <c r="F26" l="1"/>
  <c r="G26" s="1"/>
  <c r="F25" l="1"/>
  <c r="G25" s="1"/>
  <c r="H25" l="1"/>
  <c r="F9"/>
  <c r="H15"/>
  <c r="H19"/>
  <c r="H16"/>
  <c r="H12"/>
  <c r="H27"/>
  <c r="H17"/>
  <c r="H14"/>
  <c r="H18"/>
  <c r="H9"/>
  <c r="H23"/>
  <c r="H26"/>
  <c r="G99" i="41"/>
  <c r="H99" s="1"/>
  <c r="G96"/>
  <c r="H96" s="1"/>
  <c r="G94"/>
  <c r="H94" s="1"/>
  <c r="G81"/>
  <c r="H81" s="1"/>
  <c r="G80"/>
  <c r="H80" s="1"/>
  <c r="G79"/>
  <c r="H79" s="1"/>
  <c r="G62"/>
  <c r="H43"/>
  <c r="G31"/>
  <c r="H31" s="1"/>
  <c r="G29"/>
  <c r="H29" s="1"/>
  <c r="G28"/>
  <c r="H28" s="1"/>
  <c r="G19"/>
  <c r="H19" s="1"/>
  <c r="G18"/>
  <c r="H18" s="1"/>
  <c r="G14"/>
  <c r="H14" s="1"/>
  <c r="G12"/>
  <c r="H12" s="1"/>
  <c r="G11" l="1"/>
  <c r="H11" s="1"/>
  <c r="G27"/>
  <c r="H27" s="1"/>
  <c r="G95"/>
  <c r="H95" s="1"/>
  <c r="G78"/>
  <c r="H78" s="1"/>
  <c r="G98"/>
  <c r="H98" s="1"/>
  <c r="G61"/>
  <c r="H61" s="1"/>
  <c r="G77" l="1"/>
  <c r="H77" s="1"/>
  <c r="G60"/>
  <c r="G97"/>
  <c r="H9" l="1"/>
  <c r="I10"/>
  <c r="I14"/>
  <c r="I77"/>
  <c r="I96"/>
  <c r="I94"/>
  <c r="I80"/>
  <c r="I18"/>
  <c r="I79"/>
  <c r="I62"/>
  <c r="I31"/>
  <c r="I19"/>
  <c r="I29"/>
  <c r="I28"/>
  <c r="I9"/>
  <c r="I95"/>
  <c r="I78"/>
</calcChain>
</file>

<file path=xl/sharedStrings.xml><?xml version="1.0" encoding="utf-8"?>
<sst xmlns="http://schemas.openxmlformats.org/spreadsheetml/2006/main" count="213" uniqueCount="162">
  <si>
    <t>관</t>
    <phoneticPr fontId="1" type="noConversion"/>
  </si>
  <si>
    <t>(단위:원)</t>
    <phoneticPr fontId="1" type="noConversion"/>
  </si>
  <si>
    <t>과              목</t>
    <phoneticPr fontId="1" type="noConversion"/>
  </si>
  <si>
    <t>증감</t>
    <phoneticPr fontId="1" type="noConversion"/>
  </si>
  <si>
    <t>비율(%)</t>
    <phoneticPr fontId="1" type="noConversion"/>
  </si>
  <si>
    <t>산출기초</t>
    <phoneticPr fontId="1" type="noConversion"/>
  </si>
  <si>
    <t>항</t>
    <phoneticPr fontId="1" type="noConversion"/>
  </si>
  <si>
    <t>목</t>
    <phoneticPr fontId="1" type="noConversion"/>
  </si>
  <si>
    <t>금액</t>
    <phoneticPr fontId="1" type="noConversion"/>
  </si>
  <si>
    <t>합              계</t>
    <phoneticPr fontId="1" type="noConversion"/>
  </si>
  <si>
    <t xml:space="preserve"> </t>
    <phoneticPr fontId="1" type="noConversion"/>
  </si>
  <si>
    <t>(단위:원)</t>
    <phoneticPr fontId="1" type="noConversion"/>
  </si>
  <si>
    <t>(세입-1)</t>
    <phoneticPr fontId="1" type="noConversion"/>
  </si>
  <si>
    <t>1.재산수입</t>
    <phoneticPr fontId="1" type="noConversion"/>
  </si>
  <si>
    <t>1) 기본재산수입</t>
    <phoneticPr fontId="1" type="noConversion"/>
  </si>
  <si>
    <t>(1) 임대료수입</t>
    <phoneticPr fontId="1" type="noConversion"/>
  </si>
  <si>
    <t>(2) 이자수입</t>
    <phoneticPr fontId="1" type="noConversion"/>
  </si>
  <si>
    <t>(3) 기타수입</t>
    <phoneticPr fontId="1" type="noConversion"/>
  </si>
  <si>
    <t>2.후원금수입</t>
    <phoneticPr fontId="1" type="noConversion"/>
  </si>
  <si>
    <t>1)후원금수입</t>
    <phoneticPr fontId="1" type="noConversion"/>
  </si>
  <si>
    <t>(1)지정후원금</t>
    <phoneticPr fontId="1" type="noConversion"/>
  </si>
  <si>
    <t xml:space="preserve">(2)비지정후원금 </t>
    <phoneticPr fontId="1" type="noConversion"/>
  </si>
  <si>
    <t xml:space="preserve">3.이월금 </t>
    <phoneticPr fontId="1" type="noConversion"/>
  </si>
  <si>
    <t xml:space="preserve">3)이월금 </t>
    <phoneticPr fontId="1" type="noConversion"/>
  </si>
  <si>
    <t>(1)전년도이월금</t>
    <phoneticPr fontId="1" type="noConversion"/>
  </si>
  <si>
    <t xml:space="preserve">(2)전년도이월금 </t>
    <phoneticPr fontId="1" type="noConversion"/>
  </si>
  <si>
    <t xml:space="preserve">    (지정후원금)</t>
    <phoneticPr fontId="1" type="noConversion"/>
  </si>
  <si>
    <t>4 잡수입</t>
    <phoneticPr fontId="1" type="noConversion"/>
  </si>
  <si>
    <t>1) 잡수입</t>
    <phoneticPr fontId="1" type="noConversion"/>
  </si>
  <si>
    <t>(1) 기타예금이자</t>
    <phoneticPr fontId="1" type="noConversion"/>
  </si>
  <si>
    <t>(2)기타잡수입</t>
    <phoneticPr fontId="1" type="noConversion"/>
  </si>
  <si>
    <t>(3)법인세반환금</t>
    <phoneticPr fontId="1" type="noConversion"/>
  </si>
  <si>
    <t xml:space="preserve"> 후원금</t>
    <phoneticPr fontId="1" type="noConversion"/>
  </si>
  <si>
    <t xml:space="preserve"> 부가가치세 신고에 대한 반환금</t>
    <phoneticPr fontId="1" type="noConversion"/>
  </si>
  <si>
    <t>(세출-1)</t>
    <phoneticPr fontId="1" type="noConversion"/>
  </si>
  <si>
    <t>1.사무비</t>
    <phoneticPr fontId="1" type="noConversion"/>
  </si>
  <si>
    <t xml:space="preserve"> </t>
    <phoneticPr fontId="1" type="noConversion"/>
  </si>
  <si>
    <t xml:space="preserve"> 기관운영및 유관기관과의 업무협의등에 소요되는 제경비</t>
    <phoneticPr fontId="1" type="noConversion"/>
  </si>
  <si>
    <t>(세출-2)</t>
    <phoneticPr fontId="1" type="noConversion"/>
  </si>
  <si>
    <t>2.재산조성비</t>
    <phoneticPr fontId="1" type="noConversion"/>
  </si>
  <si>
    <t>(세출-3)</t>
    <phoneticPr fontId="1" type="noConversion"/>
  </si>
  <si>
    <t>3.사업비</t>
    <phoneticPr fontId="1" type="noConversion"/>
  </si>
  <si>
    <t>4.전출금</t>
    <phoneticPr fontId="1" type="noConversion"/>
  </si>
  <si>
    <t xml:space="preserve">5.잡지출 </t>
    <phoneticPr fontId="1" type="noConversion"/>
  </si>
  <si>
    <t>(1) 장학사업비</t>
    <phoneticPr fontId="1" type="noConversion"/>
  </si>
  <si>
    <t>(2) 행사비</t>
    <phoneticPr fontId="1" type="noConversion"/>
  </si>
  <si>
    <t>(1)보육원전출금</t>
    <phoneticPr fontId="1" type="noConversion"/>
  </si>
  <si>
    <t>(2)요양원전출금</t>
    <phoneticPr fontId="1" type="noConversion"/>
  </si>
  <si>
    <t>(3)인천서부노인</t>
    <phoneticPr fontId="1" type="noConversion"/>
  </si>
  <si>
    <t xml:space="preserve">   보호기관전출금</t>
    <phoneticPr fontId="1" type="noConversion"/>
  </si>
  <si>
    <t>(4)보육원후원금</t>
    <phoneticPr fontId="1" type="noConversion"/>
  </si>
  <si>
    <t>(5)요양원후원금</t>
    <phoneticPr fontId="1" type="noConversion"/>
  </si>
  <si>
    <t xml:space="preserve"> 비지정후원금 1,000,000원</t>
    <phoneticPr fontId="1" type="noConversion"/>
  </si>
  <si>
    <t>6.예비비 및 기타</t>
    <phoneticPr fontId="1" type="noConversion"/>
  </si>
  <si>
    <t>1) 에비비 및 기타</t>
    <phoneticPr fontId="1" type="noConversion"/>
  </si>
  <si>
    <t xml:space="preserve">1) 잡지출 </t>
    <phoneticPr fontId="1" type="noConversion"/>
  </si>
  <si>
    <t>(1) 잡지출</t>
    <phoneticPr fontId="1" type="noConversion"/>
  </si>
  <si>
    <t xml:space="preserve"> 법인이 지출하는 보상금, 사례금 등</t>
    <phoneticPr fontId="1" type="noConversion"/>
  </si>
  <si>
    <t xml:space="preserve"> 예비비</t>
    <phoneticPr fontId="1" type="noConversion"/>
  </si>
  <si>
    <t xml:space="preserve">2020년 </t>
    <phoneticPr fontId="1" type="noConversion"/>
  </si>
  <si>
    <t>예산액</t>
    <phoneticPr fontId="1" type="noConversion"/>
  </si>
  <si>
    <t xml:space="preserve">2020년   </t>
    <phoneticPr fontId="1" type="noConversion"/>
  </si>
  <si>
    <t xml:space="preserve">  예산액 </t>
    <phoneticPr fontId="1" type="noConversion"/>
  </si>
  <si>
    <t xml:space="preserve"> 컴퓨터 구입 외</t>
    <phoneticPr fontId="1" type="noConversion"/>
  </si>
  <si>
    <t xml:space="preserve">  에산액  </t>
    <phoneticPr fontId="1" type="noConversion"/>
  </si>
  <si>
    <t xml:space="preserve">  2020년  </t>
    <phoneticPr fontId="1" type="noConversion"/>
  </si>
  <si>
    <t xml:space="preserve"> 장학금 1,000,000원 *5명 *1회=5,000,000원</t>
    <phoneticPr fontId="1" type="noConversion"/>
  </si>
  <si>
    <t>5.상환금</t>
    <phoneticPr fontId="1" type="noConversion"/>
  </si>
  <si>
    <t xml:space="preserve"> 비지정후원금 200,000원</t>
    <phoneticPr fontId="1" type="noConversion"/>
  </si>
  <si>
    <t xml:space="preserve">  2020년 </t>
    <phoneticPr fontId="1" type="noConversion"/>
  </si>
  <si>
    <t xml:space="preserve"> 산재보험료 : 표준소득월액*0.7%*12월=213,660원(간사), 159,600원(관리원) 외</t>
    <phoneticPr fontId="1" type="noConversion"/>
  </si>
  <si>
    <t xml:space="preserve"> 국민건강보험료 : 표준소득월액*3.4%*12월=1,058,364원(간사), 775,200원(관리원)</t>
    <phoneticPr fontId="1" type="noConversion"/>
  </si>
  <si>
    <t xml:space="preserve"> 장기요양보험료 : 월건강보험료*10.25%*12월=108,480원(간사), 79,450원(관리원)</t>
    <phoneticPr fontId="1" type="noConversion"/>
  </si>
  <si>
    <t xml:space="preserve"> 고용보험료 : 표준소득월액*1.05%*12월=326,844원(간사) 외</t>
    <phoneticPr fontId="1" type="noConversion"/>
  </si>
  <si>
    <t xml:space="preserve"> </t>
    <phoneticPr fontId="1" type="noConversion"/>
  </si>
  <si>
    <t xml:space="preserve"> 직책수행을 위하여 정기적으로 지급하는 경비 </t>
    <phoneticPr fontId="1" type="noConversion"/>
  </si>
  <si>
    <t xml:space="preserve"> 관리원(1,800,000원*12월=21,600,000원) </t>
    <phoneticPr fontId="1" type="noConversion"/>
  </si>
  <si>
    <t xml:space="preserve"> 명절수당 : 간사 2,119,680*60%*2회=2,543,616원 </t>
    <phoneticPr fontId="1" type="noConversion"/>
  </si>
  <si>
    <t xml:space="preserve">               관리원 1,800,000* 20%*2회=720,000원</t>
    <phoneticPr fontId="1" type="noConversion"/>
  </si>
  <si>
    <t xml:space="preserve"> 가족수당 : 간사 40,000*12월=480,000원,  관리원 40,000*12월=480,000원</t>
    <phoneticPr fontId="1" type="noConversion"/>
  </si>
  <si>
    <t xml:space="preserve"> 시간외수당 : 간사 222,387 *12월=2.668,640원</t>
    <phoneticPr fontId="1" type="noConversion"/>
  </si>
  <si>
    <t xml:space="preserve"> 총급여액/12  간사 31,128,420/12=2,594,040원</t>
    <phoneticPr fontId="1" type="noConversion"/>
  </si>
  <si>
    <t xml:space="preserve"> 총급여액/12  관리원 22,800,000/12=1,900,000원</t>
    <phoneticPr fontId="1" type="noConversion"/>
  </si>
  <si>
    <t xml:space="preserve"> </t>
    <phoneticPr fontId="1" type="noConversion"/>
  </si>
  <si>
    <t>2021년도 법인회계 세출예산(안)</t>
    <phoneticPr fontId="1" type="noConversion"/>
  </si>
  <si>
    <t>2021년</t>
    <phoneticPr fontId="1" type="noConversion"/>
  </si>
  <si>
    <t>예산액</t>
    <phoneticPr fontId="1" type="noConversion"/>
  </si>
  <si>
    <t xml:space="preserve">2021년   </t>
    <phoneticPr fontId="1" type="noConversion"/>
  </si>
  <si>
    <t xml:space="preserve">  2021년  </t>
    <phoneticPr fontId="1" type="noConversion"/>
  </si>
  <si>
    <t xml:space="preserve"> 이사회참가비 50,000원*7명* 5회=1,750,000원 </t>
    <phoneticPr fontId="1" type="noConversion"/>
  </si>
  <si>
    <t>2021년도 법인회계  세입예산(안)</t>
    <phoneticPr fontId="1" type="noConversion"/>
  </si>
  <si>
    <t xml:space="preserve">  2021년 </t>
    <phoneticPr fontId="1" type="noConversion"/>
  </si>
  <si>
    <t xml:space="preserve"> 각종회의 및 식대, 다과비 등 100,000*5회=500,000원 외</t>
    <phoneticPr fontId="1" type="noConversion"/>
  </si>
  <si>
    <t xml:space="preserve"> 시설장업무회의100,000원*12회=1,200,000원</t>
    <phoneticPr fontId="1" type="noConversion"/>
  </si>
  <si>
    <t xml:space="preserve"> 인터넷,FAX,전화요금60,000*12월=720,000원, 전기요금 300,000*12월=3,600,000원</t>
    <phoneticPr fontId="1" type="noConversion"/>
  </si>
  <si>
    <t xml:space="preserve"> 상가상하수도요금 300,000*12월=3,600,000원, 우편요금 10,000*12월=120,000원 </t>
    <phoneticPr fontId="1" type="noConversion"/>
  </si>
  <si>
    <t xml:space="preserve"> 도로점용사용료 2,000,000원, 화재보험료 300,000원(L동, Q동) </t>
    <phoneticPr fontId="1" type="noConversion"/>
  </si>
  <si>
    <t xml:space="preserve"> 협회비 120,000원*12월=1440,000원 환경개선부담금, 소방안전협회비 외 </t>
    <phoneticPr fontId="1" type="noConversion"/>
  </si>
  <si>
    <t xml:space="preserve"> 법인실공공요금 30,000*12월=360,000원 외</t>
    <phoneticPr fontId="1" type="noConversion"/>
  </si>
  <si>
    <t xml:space="preserve"> 임직원연수 및 교육비 2,000,000원, 세미나참석 500,000원 그 밖의 운영경비</t>
    <phoneticPr fontId="1" type="noConversion"/>
  </si>
  <si>
    <t xml:space="preserve"> 보증금 중도, 만기 해지 시 예금이자 </t>
    <phoneticPr fontId="1" type="noConversion"/>
  </si>
  <si>
    <t xml:space="preserve"> 간사(2,119,680*12월=25,436,160원)</t>
    <phoneticPr fontId="1" type="noConversion"/>
  </si>
  <si>
    <t xml:space="preserve"> 상가 미화원(360,000,원*1명*12월=4,320,000원)</t>
    <phoneticPr fontId="1" type="noConversion"/>
  </si>
  <si>
    <t xml:space="preserve"> 임직원의 국내,외 출장여비 300,000*3회=900,000원 외</t>
    <phoneticPr fontId="1" type="noConversion"/>
  </si>
  <si>
    <t xml:space="preserve"> 외부회게감사 수수료 6,000,000원, 기장료 660,000원*12월=7,920,000원, </t>
    <phoneticPr fontId="1" type="noConversion"/>
  </si>
  <si>
    <t xml:space="preserve"> 세무조정료 3,300,000원*1회=3,300,000원, 노무사자문료 110,000*12월=1,320,000원, </t>
    <phoneticPr fontId="1" type="noConversion"/>
  </si>
  <si>
    <t xml:space="preserve"> 상가 CCTV관리비 66,000*12월=792,000원, 사무용품비 1,000,000원</t>
    <phoneticPr fontId="1" type="noConversion"/>
  </si>
  <si>
    <t xml:space="preserve"> 전기안전점검수수료 230,000원*12월=2,760,000원, 다이어리제작비 1,000,000원, </t>
    <phoneticPr fontId="1" type="noConversion"/>
  </si>
  <si>
    <t xml:space="preserve"> 홈페이지관리비 300,000원,  신문구독료 15,000원*12월=180,000원</t>
    <phoneticPr fontId="1" type="noConversion"/>
  </si>
  <si>
    <t xml:space="preserve"> 공고료, 수수료1,500,000원 외</t>
    <phoneticPr fontId="1" type="noConversion"/>
  </si>
  <si>
    <t xml:space="preserve"> 재산세(토지세, 건축물분) 38,000,000원, 부가세 8,000,000*4회=32,000,000원 </t>
    <phoneticPr fontId="1" type="noConversion"/>
  </si>
  <si>
    <t xml:space="preserve"> *2021년 퇴거조짐이 나타나는 상가 - IHD홀딩스, 김경자, 이노스페이스, 미래통상</t>
    <phoneticPr fontId="1" type="noConversion"/>
  </si>
  <si>
    <t xml:space="preserve"> *코로나19로 퇴거한 상가 3 제외</t>
    <phoneticPr fontId="1" type="noConversion"/>
  </si>
  <si>
    <t>1) 부채상환금</t>
    <phoneticPr fontId="1" type="noConversion"/>
  </si>
  <si>
    <t>(1) 원금상환금</t>
    <phoneticPr fontId="1" type="noConversion"/>
  </si>
  <si>
    <t xml:space="preserve">(1) 예비비  </t>
    <phoneticPr fontId="1" type="noConversion"/>
  </si>
  <si>
    <t xml:space="preserve">1) 일반사업비 </t>
    <phoneticPr fontId="1" type="noConversion"/>
  </si>
  <si>
    <t>1) 전출금</t>
    <phoneticPr fontId="1" type="noConversion"/>
  </si>
  <si>
    <t>1) 시설비</t>
    <phoneticPr fontId="1" type="noConversion"/>
  </si>
  <si>
    <t>(3) 시설장비유지비</t>
    <phoneticPr fontId="1" type="noConversion"/>
  </si>
  <si>
    <t>(2) 자산취득비</t>
    <phoneticPr fontId="1" type="noConversion"/>
  </si>
  <si>
    <t xml:space="preserve">(1) 시설비 </t>
    <phoneticPr fontId="1" type="noConversion"/>
  </si>
  <si>
    <t>(6) 기타운영비</t>
    <phoneticPr fontId="1" type="noConversion"/>
  </si>
  <si>
    <t>(5) 연료비</t>
    <phoneticPr fontId="1" type="noConversion"/>
  </si>
  <si>
    <t>(4) 제세공과금</t>
    <phoneticPr fontId="1" type="noConversion"/>
  </si>
  <si>
    <t>(3) 공공요금</t>
    <phoneticPr fontId="1" type="noConversion"/>
  </si>
  <si>
    <t>(2) 수용비및 수수료</t>
    <phoneticPr fontId="1" type="noConversion"/>
  </si>
  <si>
    <t>(1) 여비</t>
    <phoneticPr fontId="1" type="noConversion"/>
  </si>
  <si>
    <t>3) 운영비</t>
    <phoneticPr fontId="1" type="noConversion"/>
  </si>
  <si>
    <t>1) 인건비</t>
    <phoneticPr fontId="1" type="noConversion"/>
  </si>
  <si>
    <t>(1) 급여</t>
    <phoneticPr fontId="1" type="noConversion"/>
  </si>
  <si>
    <t>(2) 제수당</t>
    <phoneticPr fontId="1" type="noConversion"/>
  </si>
  <si>
    <t>(3) 일용잡급</t>
    <phoneticPr fontId="1" type="noConversion"/>
  </si>
  <si>
    <t xml:space="preserve">(4) 퇴직적립금 </t>
    <phoneticPr fontId="1" type="noConversion"/>
  </si>
  <si>
    <t xml:space="preserve">(5) 사회보헙부담금 </t>
    <phoneticPr fontId="1" type="noConversion"/>
  </si>
  <si>
    <t>(6) 기타후생경비</t>
    <phoneticPr fontId="1" type="noConversion"/>
  </si>
  <si>
    <t>2) 업무추진비</t>
    <phoneticPr fontId="1" type="noConversion"/>
  </si>
  <si>
    <t>(1) 기관운영비</t>
    <phoneticPr fontId="1" type="noConversion"/>
  </si>
  <si>
    <t>(2) 직책보조비</t>
    <phoneticPr fontId="1" type="noConversion"/>
  </si>
  <si>
    <t>(3) 회의비</t>
    <phoneticPr fontId="1" type="noConversion"/>
  </si>
  <si>
    <t xml:space="preserve"> 다목적실 난방비 200,000*3회=600,000원, 경비실 난방비300,000원 외 </t>
    <phoneticPr fontId="1" type="noConversion"/>
  </si>
  <si>
    <t xml:space="preserve"> </t>
    <phoneticPr fontId="1" type="noConversion"/>
  </si>
  <si>
    <r>
      <t xml:space="preserve"> 이사장(1,500,000*12월=18,000,000원),</t>
    </r>
    <r>
      <rPr>
        <b/>
        <sz val="8"/>
        <color theme="1"/>
        <rFont val="굴림"/>
        <family val="3"/>
        <charset val="129"/>
      </rPr>
      <t xml:space="preserve"> </t>
    </r>
    <r>
      <rPr>
        <sz val="8"/>
        <color theme="1"/>
        <rFont val="굴림"/>
        <family val="3"/>
        <charset val="129"/>
      </rPr>
      <t>상임이사(600,000*12월=7,200,000원)</t>
    </r>
    <phoneticPr fontId="1" type="noConversion"/>
  </si>
  <si>
    <t xml:space="preserve"> 장기근속자 시상 100,000*5명=500,000원, 기타 </t>
    <phoneticPr fontId="1" type="noConversion"/>
  </si>
  <si>
    <t>건물임대료 23,248,000원*12월= 278,976,000원(온누리장작구이 외14)</t>
    <phoneticPr fontId="1" type="noConversion"/>
  </si>
  <si>
    <t>산 출 기 초</t>
    <phoneticPr fontId="1" type="noConversion"/>
  </si>
  <si>
    <t xml:space="preserve"> 상환금</t>
    <phoneticPr fontId="1" type="noConversion"/>
  </si>
  <si>
    <t xml:space="preserve"> 상가보증금 250,000,000원에 대한 이자수입 </t>
    <phoneticPr fontId="1" type="noConversion"/>
  </si>
  <si>
    <t xml:space="preserve">건물관리비(대농축산 외 11) 1,491,500*12월=17,898,000원, 관리비미수금1,000,000원 외 </t>
    <phoneticPr fontId="1" type="noConversion"/>
  </si>
  <si>
    <t xml:space="preserve"> 인사위원회 참석수당 50,000원*5명*10회=2,500,000원</t>
    <phoneticPr fontId="1" type="noConversion"/>
  </si>
  <si>
    <t xml:space="preserve"> 운영비</t>
    <phoneticPr fontId="1" type="noConversion"/>
  </si>
  <si>
    <t xml:space="preserve"> 업무추진비(관장, 과장, 팀장)  </t>
    <phoneticPr fontId="1" type="noConversion"/>
  </si>
  <si>
    <t xml:space="preserve"> 업무추진비(원장, 국장, 과장, 팀장)     </t>
    <phoneticPr fontId="1" type="noConversion"/>
  </si>
  <si>
    <t xml:space="preserve"> 업무추진비(원장, 국장, 과장, 팀장, 선임)    </t>
    <phoneticPr fontId="1" type="noConversion"/>
  </si>
  <si>
    <t>설립 70주년</t>
    <phoneticPr fontId="1" type="noConversion"/>
  </si>
  <si>
    <t xml:space="preserve"> 직원복리후생에 소요되는 비용(직원생일, 명절(설, 추석), 독감 에방접종 외 </t>
    <phoneticPr fontId="1" type="noConversion"/>
  </si>
  <si>
    <t>2020년 미수금 5,000,000원</t>
    <phoneticPr fontId="1" type="noConversion"/>
  </si>
  <si>
    <t xml:space="preserve">  주차구역 침하보수15,000,000원 외 기타공사</t>
    <phoneticPr fontId="1" type="noConversion"/>
  </si>
  <si>
    <t xml:space="preserve"> 상가수리 및 보수 5,000,000원, 수목전지 2,000,000원</t>
    <phoneticPr fontId="1" type="noConversion"/>
  </si>
  <si>
    <t xml:space="preserve"> 재단설립기념행사 4,000,000원 외 </t>
    <phoneticPr fontId="1" type="noConversion"/>
  </si>
  <si>
    <t>예작, 화이트기획, LED를 임대료/관리비 계산에서 제외  29,040,000원</t>
    <phoneticPr fontId="1" type="noConversion"/>
  </si>
  <si>
    <t xml:space="preserve"> * 2021년1월 퇴거-에덴건설 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</si>
</sst>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0_);[Red]\(0\)"/>
    <numFmt numFmtId="177" formatCode="0.00_ 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9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8"/>
      <color theme="1"/>
      <name val="굴림"/>
      <family val="3"/>
      <charset val="129"/>
    </font>
    <font>
      <sz val="8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8"/>
      <color rgb="FF000000"/>
      <name val="굴림"/>
      <family val="3"/>
      <charset val="129"/>
    </font>
    <font>
      <b/>
      <sz val="20"/>
      <color theme="1"/>
      <name val="굴림"/>
      <family val="3"/>
      <charset val="129"/>
    </font>
    <font>
      <sz val="9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41" fontId="5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1" fontId="7" fillId="0" borderId="0" xfId="1" applyFont="1" applyAlignment="1">
      <alignment horizontal="right" vertical="center"/>
    </xf>
    <xf numFmtId="41" fontId="4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3" fontId="5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43" fontId="6" fillId="0" borderId="2" xfId="0" applyNumberFormat="1" applyFont="1" applyBorder="1" applyAlignment="1">
      <alignment horizontal="center" vertical="center"/>
    </xf>
    <xf numFmtId="41" fontId="8" fillId="0" borderId="2" xfId="1" applyFont="1" applyBorder="1" applyAlignment="1">
      <alignment horizontal="right" vertical="center"/>
    </xf>
    <xf numFmtId="41" fontId="6" fillId="0" borderId="5" xfId="1" applyFont="1" applyBorder="1">
      <alignment vertical="center"/>
    </xf>
    <xf numFmtId="43" fontId="6" fillId="0" borderId="5" xfId="1" applyNumberFormat="1" applyFont="1" applyBorder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1" fontId="8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8" fillId="0" borderId="3" xfId="1" applyFont="1" applyBorder="1" applyAlignment="1">
      <alignment horizontal="right" vertical="center"/>
    </xf>
    <xf numFmtId="41" fontId="6" fillId="0" borderId="16" xfId="1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1" fontId="5" fillId="0" borderId="0" xfId="1" applyFont="1" applyBorder="1">
      <alignment vertical="center"/>
    </xf>
    <xf numFmtId="0" fontId="6" fillId="0" borderId="34" xfId="0" applyFont="1" applyBorder="1">
      <alignment vertical="center"/>
    </xf>
    <xf numFmtId="0" fontId="6" fillId="0" borderId="25" xfId="0" applyFont="1" applyBorder="1">
      <alignment vertical="center"/>
    </xf>
    <xf numFmtId="41" fontId="8" fillId="0" borderId="2" xfId="1" applyFont="1" applyBorder="1">
      <alignment vertical="center"/>
    </xf>
    <xf numFmtId="41" fontId="6" fillId="0" borderId="2" xfId="1" applyFont="1" applyBorder="1">
      <alignment vertical="center"/>
    </xf>
    <xf numFmtId="43" fontId="6" fillId="0" borderId="2" xfId="1" applyNumberFormat="1" applyFont="1" applyBorder="1">
      <alignment vertical="center"/>
    </xf>
    <xf numFmtId="41" fontId="8" fillId="0" borderId="3" xfId="1" applyFont="1" applyBorder="1">
      <alignment vertical="center"/>
    </xf>
    <xf numFmtId="41" fontId="6" fillId="0" borderId="3" xfId="1" applyFont="1" applyBorder="1">
      <alignment vertical="center"/>
    </xf>
    <xf numFmtId="0" fontId="6" fillId="0" borderId="16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37" xfId="0" applyFont="1" applyBorder="1">
      <alignment vertical="center"/>
    </xf>
    <xf numFmtId="41" fontId="8" fillId="0" borderId="11" xfId="1" applyFont="1" applyBorder="1">
      <alignment vertical="center"/>
    </xf>
    <xf numFmtId="41" fontId="6" fillId="0" borderId="11" xfId="1" applyFont="1" applyBorder="1">
      <alignment vertical="center"/>
    </xf>
    <xf numFmtId="0" fontId="6" fillId="0" borderId="0" xfId="0" applyFont="1" applyBorder="1">
      <alignment vertical="center"/>
    </xf>
    <xf numFmtId="41" fontId="6" fillId="0" borderId="0" xfId="1" applyFont="1" applyBorder="1">
      <alignment vertical="center"/>
    </xf>
    <xf numFmtId="41" fontId="8" fillId="0" borderId="0" xfId="1" applyFont="1" applyBorder="1">
      <alignment vertical="center"/>
    </xf>
    <xf numFmtId="43" fontId="6" fillId="0" borderId="0" xfId="1" applyNumberFormat="1" applyFont="1" applyBorder="1">
      <alignment vertical="center"/>
    </xf>
    <xf numFmtId="0" fontId="6" fillId="0" borderId="5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horizontal="right" vertical="center"/>
    </xf>
    <xf numFmtId="41" fontId="6" fillId="0" borderId="2" xfId="1" applyFont="1" applyBorder="1" applyAlignment="1">
      <alignment horizontal="right" vertical="center"/>
    </xf>
    <xf numFmtId="41" fontId="8" fillId="0" borderId="5" xfId="1" applyFont="1" applyBorder="1">
      <alignment vertical="center"/>
    </xf>
    <xf numFmtId="41" fontId="8" fillId="0" borderId="16" xfId="1" applyFont="1" applyBorder="1">
      <alignment vertical="center"/>
    </xf>
    <xf numFmtId="0" fontId="5" fillId="0" borderId="0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41" fontId="6" fillId="0" borderId="0" xfId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8" fillId="0" borderId="45" xfId="1" applyFont="1" applyBorder="1" applyAlignment="1">
      <alignment horizontal="right" vertical="center"/>
    </xf>
    <xf numFmtId="41" fontId="11" fillId="0" borderId="0" xfId="1" applyFont="1" applyBorder="1">
      <alignment vertical="center"/>
    </xf>
    <xf numFmtId="0" fontId="11" fillId="0" borderId="0" xfId="0" applyFont="1" applyBorder="1">
      <alignment vertical="center"/>
    </xf>
    <xf numFmtId="41" fontId="6" fillId="0" borderId="5" xfId="1" applyFont="1" applyBorder="1" applyAlignment="1">
      <alignment horizontal="right" vertical="center"/>
    </xf>
    <xf numFmtId="0" fontId="6" fillId="0" borderId="3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3" fontId="6" fillId="0" borderId="0" xfId="0" applyNumberFormat="1" applyFont="1" applyBorder="1">
      <alignment vertical="center"/>
    </xf>
    <xf numFmtId="0" fontId="5" fillId="0" borderId="39" xfId="0" applyFont="1" applyBorder="1">
      <alignment vertical="center"/>
    </xf>
    <xf numFmtId="41" fontId="12" fillId="0" borderId="0" xfId="1" applyFont="1" applyBorder="1">
      <alignment vertical="center"/>
    </xf>
    <xf numFmtId="41" fontId="3" fillId="0" borderId="0" xfId="1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41" fontId="8" fillId="0" borderId="5" xfId="1" applyFont="1" applyBorder="1" applyAlignment="1">
      <alignment horizontal="right" vertical="center"/>
    </xf>
    <xf numFmtId="41" fontId="8" fillId="0" borderId="12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3" fontId="6" fillId="0" borderId="5" xfId="0" applyNumberFormat="1" applyFont="1" applyBorder="1">
      <alignment vertical="center"/>
    </xf>
    <xf numFmtId="176" fontId="0" fillId="0" borderId="0" xfId="0" applyNumberFormat="1">
      <alignment vertical="center"/>
    </xf>
    <xf numFmtId="176" fontId="5" fillId="0" borderId="0" xfId="0" applyNumberFormat="1" applyFont="1">
      <alignment vertical="center"/>
    </xf>
    <xf numFmtId="176" fontId="6" fillId="0" borderId="5" xfId="1" applyNumberFormat="1" applyFont="1" applyBorder="1">
      <alignment vertical="center"/>
    </xf>
    <xf numFmtId="176" fontId="6" fillId="0" borderId="16" xfId="1" applyNumberFormat="1" applyFont="1" applyBorder="1">
      <alignment vertical="center"/>
    </xf>
    <xf numFmtId="176" fontId="6" fillId="0" borderId="2" xfId="1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vertical="center"/>
    </xf>
    <xf numFmtId="176" fontId="6" fillId="0" borderId="23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0" fontId="11" fillId="0" borderId="45" xfId="0" applyFont="1" applyBorder="1">
      <alignment vertical="center"/>
    </xf>
    <xf numFmtId="41" fontId="11" fillId="0" borderId="45" xfId="1" applyFont="1" applyBorder="1">
      <alignment vertical="center"/>
    </xf>
    <xf numFmtId="41" fontId="12" fillId="0" borderId="45" xfId="1" applyFont="1" applyBorder="1">
      <alignment vertical="center"/>
    </xf>
    <xf numFmtId="41" fontId="3" fillId="0" borderId="45" xfId="1" applyFont="1" applyBorder="1">
      <alignment vertical="center"/>
    </xf>
    <xf numFmtId="0" fontId="6" fillId="0" borderId="45" xfId="0" applyFont="1" applyBorder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5" xfId="1" applyNumberFormat="1" applyFont="1" applyBorder="1">
      <alignment vertical="center"/>
    </xf>
    <xf numFmtId="177" fontId="6" fillId="0" borderId="2" xfId="1" applyNumberFormat="1" applyFont="1" applyBorder="1" applyAlignment="1">
      <alignment vertical="center"/>
    </xf>
    <xf numFmtId="177" fontId="6" fillId="0" borderId="5" xfId="1" applyNumberFormat="1" applyFont="1" applyBorder="1" applyAlignment="1">
      <alignment vertical="center"/>
    </xf>
    <xf numFmtId="177" fontId="6" fillId="0" borderId="3" xfId="1" applyNumberFormat="1" applyFont="1" applyBorder="1" applyAlignment="1">
      <alignment vertical="center"/>
    </xf>
    <xf numFmtId="177" fontId="3" fillId="0" borderId="45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177" fontId="6" fillId="0" borderId="11" xfId="1" applyNumberFormat="1" applyFont="1" applyBorder="1" applyAlignment="1">
      <alignment vertical="center"/>
    </xf>
    <xf numFmtId="177" fontId="5" fillId="0" borderId="0" xfId="0" applyNumberFormat="1" applyFont="1">
      <alignment vertical="center"/>
    </xf>
    <xf numFmtId="176" fontId="6" fillId="0" borderId="2" xfId="1" applyNumberFormat="1" applyFont="1" applyBorder="1" applyAlignment="1">
      <alignment vertical="center"/>
    </xf>
    <xf numFmtId="0" fontId="10" fillId="0" borderId="0" xfId="0" applyFont="1" applyBorder="1">
      <alignment vertical="center"/>
    </xf>
    <xf numFmtId="176" fontId="3" fillId="0" borderId="45" xfId="1" applyNumberFormat="1" applyFont="1" applyBorder="1" applyAlignment="1">
      <alignment vertical="center"/>
    </xf>
    <xf numFmtId="0" fontId="6" fillId="0" borderId="35" xfId="0" applyFont="1" applyBorder="1">
      <alignment vertical="center"/>
    </xf>
    <xf numFmtId="176" fontId="6" fillId="0" borderId="5" xfId="1" applyNumberFormat="1" applyFont="1" applyBorder="1" applyAlignment="1">
      <alignment vertical="center"/>
    </xf>
    <xf numFmtId="0" fontId="7" fillId="0" borderId="0" xfId="0" applyFont="1" applyBorder="1">
      <alignment vertical="center"/>
    </xf>
    <xf numFmtId="0" fontId="6" fillId="0" borderId="45" xfId="0" applyFont="1" applyBorder="1" applyAlignment="1">
      <alignment horizontal="left" vertical="center"/>
    </xf>
    <xf numFmtId="41" fontId="6" fillId="0" borderId="5" xfId="0" applyNumberFormat="1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43" fontId="6" fillId="0" borderId="45" xfId="0" applyNumberFormat="1" applyFont="1" applyBorder="1">
      <alignment vertical="center"/>
    </xf>
    <xf numFmtId="176" fontId="6" fillId="0" borderId="45" xfId="0" applyNumberFormat="1" applyFont="1" applyBorder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41" fontId="4" fillId="0" borderId="45" xfId="1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45" xfId="1" applyNumberFormat="1" applyFont="1" applyBorder="1" applyAlignment="1">
      <alignment horizontal="right" vertical="center"/>
    </xf>
    <xf numFmtId="41" fontId="6" fillId="0" borderId="45" xfId="1" applyFont="1" applyBorder="1">
      <alignment vertical="center"/>
    </xf>
    <xf numFmtId="41" fontId="8" fillId="0" borderId="45" xfId="1" applyFont="1" applyBorder="1">
      <alignment vertical="center"/>
    </xf>
    <xf numFmtId="41" fontId="6" fillId="0" borderId="45" xfId="1" applyFont="1" applyBorder="1" applyAlignment="1">
      <alignment horizontal="center" vertical="center"/>
    </xf>
    <xf numFmtId="41" fontId="8" fillId="0" borderId="3" xfId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43" fontId="6" fillId="0" borderId="0" xfId="0" applyNumberFormat="1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1" fontId="8" fillId="0" borderId="30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8" fillId="0" borderId="30" xfId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1" fontId="4" fillId="0" borderId="30" xfId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6" fillId="0" borderId="3" xfId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right" vertical="center"/>
    </xf>
    <xf numFmtId="177" fontId="6" fillId="0" borderId="3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1" fontId="6" fillId="0" borderId="21" xfId="1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6" fillId="0" borderId="14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1" fontId="6" fillId="0" borderId="7" xfId="1" applyFont="1" applyBorder="1" applyAlignment="1">
      <alignment horizontal="left" vertical="center"/>
    </xf>
    <xf numFmtId="41" fontId="6" fillId="0" borderId="25" xfId="1" applyFont="1" applyBorder="1" applyAlignment="1">
      <alignment horizontal="left" vertical="center"/>
    </xf>
    <xf numFmtId="41" fontId="6" fillId="0" borderId="36" xfId="1" applyFont="1" applyBorder="1" applyAlignment="1">
      <alignment horizontal="left" vertical="center"/>
    </xf>
    <xf numFmtId="41" fontId="6" fillId="0" borderId="6" xfId="1" applyFont="1" applyBorder="1" applyAlignment="1">
      <alignment horizontal="left" vertical="center"/>
    </xf>
    <xf numFmtId="41" fontId="6" fillId="0" borderId="1" xfId="1" applyFont="1" applyBorder="1" applyAlignment="1">
      <alignment horizontal="left" vertical="center"/>
    </xf>
    <xf numFmtId="41" fontId="6" fillId="0" borderId="15" xfId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1" fontId="8" fillId="0" borderId="5" xfId="1" applyFont="1" applyBorder="1" applyAlignment="1">
      <alignment horizontal="center" vertical="center"/>
    </xf>
    <xf numFmtId="41" fontId="8" fillId="0" borderId="3" xfId="1" applyFont="1" applyBorder="1" applyAlignment="1">
      <alignment horizontal="center" vertical="center"/>
    </xf>
    <xf numFmtId="41" fontId="6" fillId="0" borderId="5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3" fontId="6" fillId="0" borderId="5" xfId="1" applyNumberFormat="1" applyFont="1" applyBorder="1" applyAlignment="1">
      <alignment horizontal="center" vertical="center"/>
    </xf>
    <xf numFmtId="43" fontId="6" fillId="0" borderId="3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41" fontId="6" fillId="0" borderId="12" xfId="1" applyFont="1" applyBorder="1" applyAlignment="1">
      <alignment horizontal="left" vertical="center"/>
    </xf>
    <xf numFmtId="41" fontId="6" fillId="0" borderId="24" xfId="1" applyFont="1" applyBorder="1" applyAlignment="1">
      <alignment horizontal="left" vertical="center"/>
    </xf>
    <xf numFmtId="41" fontId="6" fillId="0" borderId="42" xfId="1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right" vertical="center"/>
    </xf>
    <xf numFmtId="177" fontId="6" fillId="0" borderId="3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176" fontId="6" fillId="0" borderId="26" xfId="1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3" fillId="0" borderId="7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4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6" fillId="0" borderId="16" xfId="1" applyFont="1" applyBorder="1" applyAlignment="1">
      <alignment horizontal="center" vertical="center"/>
    </xf>
    <xf numFmtId="41" fontId="8" fillId="0" borderId="16" xfId="1" applyFont="1" applyBorder="1" applyAlignment="1">
      <alignment horizontal="center" vertical="center"/>
    </xf>
    <xf numFmtId="177" fontId="6" fillId="0" borderId="16" xfId="1" applyNumberFormat="1" applyFont="1" applyBorder="1" applyAlignment="1">
      <alignment horizontal="right" vertical="center"/>
    </xf>
    <xf numFmtId="176" fontId="6" fillId="0" borderId="16" xfId="1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41" fontId="6" fillId="0" borderId="26" xfId="1" applyFont="1" applyBorder="1" applyAlignment="1">
      <alignment horizontal="center" vertical="center"/>
    </xf>
    <xf numFmtId="41" fontId="8" fillId="0" borderId="26" xfId="1" applyFont="1" applyBorder="1" applyAlignment="1">
      <alignment horizontal="center" vertical="center"/>
    </xf>
    <xf numFmtId="177" fontId="6" fillId="0" borderId="26" xfId="1" applyNumberFormat="1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9"/>
  <sheetViews>
    <sheetView tabSelected="1" workbookViewId="0">
      <selection activeCell="P21" sqref="P21"/>
    </sheetView>
  </sheetViews>
  <sheetFormatPr defaultRowHeight="16.5"/>
  <cols>
    <col min="1" max="1" width="6" customWidth="1"/>
    <col min="2" max="2" width="7.25" customWidth="1"/>
    <col min="3" max="3" width="13.375" customWidth="1"/>
    <col min="4" max="4" width="12.875" customWidth="1"/>
    <col min="5" max="5" width="13.375" customWidth="1"/>
    <col min="6" max="6" width="9.5" customWidth="1"/>
    <col min="7" max="7" width="8.375" customWidth="1"/>
    <col min="8" max="8" width="7.75" style="101" customWidth="1"/>
    <col min="9" max="9" width="6.625" customWidth="1"/>
    <col min="10" max="10" width="7.25" customWidth="1"/>
    <col min="11" max="11" width="5.875" customWidth="1"/>
    <col min="12" max="12" width="9.125" customWidth="1"/>
    <col min="13" max="13" width="10.125" customWidth="1"/>
    <col min="14" max="14" width="18.375" customWidth="1"/>
  </cols>
  <sheetData>
    <row r="3" spans="1:20" ht="8.25" customHeight="1"/>
    <row r="4" spans="1:20" ht="12.75" customHeight="1"/>
    <row r="5" spans="1:20" s="2" customFormat="1" ht="25.5" customHeight="1">
      <c r="A5" s="208" t="s">
        <v>90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20" s="2" customFormat="1" ht="20.100000000000001" customHeight="1" thickBot="1">
      <c r="A6" s="3" t="s">
        <v>12</v>
      </c>
      <c r="B6" s="4"/>
      <c r="C6" s="4"/>
      <c r="D6" s="5"/>
      <c r="E6" s="6"/>
      <c r="F6" s="7"/>
      <c r="G6" s="8"/>
      <c r="H6" s="102"/>
      <c r="I6" s="9"/>
      <c r="J6" s="1"/>
      <c r="K6" s="1"/>
      <c r="N6" s="17" t="s">
        <v>11</v>
      </c>
    </row>
    <row r="7" spans="1:20" s="2" customFormat="1" ht="19.5" customHeight="1">
      <c r="A7" s="228" t="s">
        <v>2</v>
      </c>
      <c r="B7" s="229"/>
      <c r="C7" s="229"/>
      <c r="D7" s="156" t="s">
        <v>69</v>
      </c>
      <c r="E7" s="183" t="s">
        <v>91</v>
      </c>
      <c r="F7" s="229" t="s">
        <v>3</v>
      </c>
      <c r="G7" s="229"/>
      <c r="H7" s="245" t="s">
        <v>4</v>
      </c>
      <c r="I7" s="229" t="s">
        <v>5</v>
      </c>
      <c r="J7" s="229"/>
      <c r="K7" s="229"/>
      <c r="L7" s="229"/>
      <c r="M7" s="229"/>
      <c r="N7" s="230"/>
    </row>
    <row r="8" spans="1:20" s="2" customFormat="1" ht="19.5" customHeight="1">
      <c r="A8" s="79" t="s">
        <v>0</v>
      </c>
      <c r="B8" s="78" t="s">
        <v>6</v>
      </c>
      <c r="C8" s="78" t="s">
        <v>7</v>
      </c>
      <c r="D8" s="176" t="s">
        <v>60</v>
      </c>
      <c r="E8" s="72" t="s">
        <v>60</v>
      </c>
      <c r="F8" s="78" t="s">
        <v>8</v>
      </c>
      <c r="G8" s="10" t="s">
        <v>4</v>
      </c>
      <c r="H8" s="246"/>
      <c r="I8" s="201"/>
      <c r="J8" s="201"/>
      <c r="K8" s="201"/>
      <c r="L8" s="201"/>
      <c r="M8" s="201"/>
      <c r="N8" s="202"/>
    </row>
    <row r="9" spans="1:20" s="2" customFormat="1" ht="19.5" customHeight="1">
      <c r="A9" s="240" t="s">
        <v>9</v>
      </c>
      <c r="B9" s="201"/>
      <c r="C9" s="201"/>
      <c r="D9" s="11">
        <v>417896000</v>
      </c>
      <c r="E9" s="11">
        <v>367860000</v>
      </c>
      <c r="F9" s="12">
        <f>SUM(E9-D9)</f>
        <v>-50036000</v>
      </c>
      <c r="G9" s="13">
        <v>-11.98</v>
      </c>
      <c r="H9" s="103">
        <f>SUM(E9/E9)*100</f>
        <v>100</v>
      </c>
      <c r="I9" s="201"/>
      <c r="J9" s="201"/>
      <c r="K9" s="201"/>
      <c r="L9" s="201"/>
      <c r="M9" s="201"/>
      <c r="N9" s="202"/>
    </row>
    <row r="10" spans="1:20" s="2" customFormat="1" ht="19.5" customHeight="1">
      <c r="A10" s="244" t="s">
        <v>13</v>
      </c>
      <c r="B10" s="203"/>
      <c r="C10" s="210"/>
      <c r="D10" s="11">
        <v>341540000</v>
      </c>
      <c r="E10" s="11">
        <v>306374000</v>
      </c>
      <c r="F10" s="12">
        <f>SUM(E10-D10)</f>
        <v>-35166000</v>
      </c>
      <c r="G10" s="13">
        <f>(F10/D10)*100</f>
        <v>-10.296304971599227</v>
      </c>
      <c r="H10" s="103">
        <v>77</v>
      </c>
      <c r="I10" s="201"/>
      <c r="J10" s="201"/>
      <c r="K10" s="201"/>
      <c r="L10" s="201"/>
      <c r="M10" s="201"/>
      <c r="N10" s="202"/>
    </row>
    <row r="11" spans="1:20" s="2" customFormat="1" ht="19.5" customHeight="1">
      <c r="A11" s="14"/>
      <c r="B11" s="236" t="s">
        <v>14</v>
      </c>
      <c r="C11" s="235"/>
      <c r="D11" s="96">
        <v>341540000</v>
      </c>
      <c r="E11" s="96">
        <v>306374000</v>
      </c>
      <c r="F11" s="12">
        <f>SUM(E11-D11)</f>
        <v>-35166000</v>
      </c>
      <c r="G11" s="13">
        <f>(F11/D11)*100</f>
        <v>-10.296304971599227</v>
      </c>
      <c r="H11" s="103">
        <v>77</v>
      </c>
      <c r="I11" s="231"/>
      <c r="J11" s="232"/>
      <c r="K11" s="232"/>
      <c r="L11" s="232"/>
      <c r="M11" s="232"/>
      <c r="N11" s="233"/>
      <c r="O11" s="64"/>
    </row>
    <row r="12" spans="1:20" s="2" customFormat="1" ht="19.5" customHeight="1">
      <c r="A12" s="77"/>
      <c r="B12" s="80"/>
      <c r="C12" s="218" t="s">
        <v>15</v>
      </c>
      <c r="D12" s="220">
        <v>314096000</v>
      </c>
      <c r="E12" s="220">
        <v>283976000</v>
      </c>
      <c r="F12" s="222">
        <f>SUM(E12-D12)</f>
        <v>-30120000</v>
      </c>
      <c r="G12" s="224">
        <f>(F12/D12)*100</f>
        <v>-9.5894248892058478</v>
      </c>
      <c r="H12" s="226">
        <f>SUM(E12/E9)*100</f>
        <v>77.196759636818356</v>
      </c>
      <c r="I12" s="241" t="s">
        <v>144</v>
      </c>
      <c r="J12" s="242"/>
      <c r="K12" s="242"/>
      <c r="L12" s="242"/>
      <c r="M12" s="242"/>
      <c r="N12" s="243"/>
      <c r="O12" s="1"/>
      <c r="R12" s="52"/>
    </row>
    <row r="13" spans="1:20" s="2" customFormat="1" ht="19.5" customHeight="1">
      <c r="A13" s="93"/>
      <c r="B13" s="95"/>
      <c r="C13" s="219"/>
      <c r="D13" s="221"/>
      <c r="E13" s="221"/>
      <c r="F13" s="223"/>
      <c r="G13" s="225"/>
      <c r="H13" s="227"/>
      <c r="I13" s="215" t="s">
        <v>156</v>
      </c>
      <c r="J13" s="216"/>
      <c r="K13" s="216"/>
      <c r="L13" s="216"/>
      <c r="M13" s="216"/>
      <c r="N13" s="217"/>
      <c r="O13" s="1"/>
    </row>
    <row r="14" spans="1:20" s="2" customFormat="1" ht="19.5" customHeight="1">
      <c r="A14" s="77"/>
      <c r="B14" s="15"/>
      <c r="C14" s="15" t="s">
        <v>16</v>
      </c>
      <c r="D14" s="25">
        <v>5000000</v>
      </c>
      <c r="E14" s="25">
        <v>3500000</v>
      </c>
      <c r="F14" s="26">
        <v>-1500000</v>
      </c>
      <c r="G14" s="27">
        <v>-30</v>
      </c>
      <c r="H14" s="104">
        <f>SUM(E14/E9)*100</f>
        <v>0.95144892078508125</v>
      </c>
      <c r="I14" s="211" t="s">
        <v>147</v>
      </c>
      <c r="J14" s="203"/>
      <c r="K14" s="203"/>
      <c r="L14" s="203"/>
      <c r="M14" s="203"/>
      <c r="N14" s="204"/>
      <c r="O14" s="194"/>
      <c r="P14" s="194"/>
      <c r="Q14" s="194"/>
      <c r="R14" s="194"/>
      <c r="S14" s="194"/>
      <c r="T14" s="194"/>
    </row>
    <row r="15" spans="1:20" s="2" customFormat="1" ht="19.5" customHeight="1">
      <c r="A15" s="77"/>
      <c r="B15" s="15"/>
      <c r="C15" s="20" t="s">
        <v>17</v>
      </c>
      <c r="D15" s="50">
        <v>22444000</v>
      </c>
      <c r="E15" s="50">
        <v>18898000</v>
      </c>
      <c r="F15" s="12">
        <f>SUM(E15-D15)</f>
        <v>-3546000</v>
      </c>
      <c r="G15" s="13">
        <f t="shared" ref="G15:G21" si="0">(F15/D15)*100</f>
        <v>-15.799322758866513</v>
      </c>
      <c r="H15" s="105">
        <f>SUM(E15/E9)*100</f>
        <v>5.1372804871418474</v>
      </c>
      <c r="I15" s="212" t="s">
        <v>148</v>
      </c>
      <c r="J15" s="213"/>
      <c r="K15" s="213"/>
      <c r="L15" s="213"/>
      <c r="M15" s="213"/>
      <c r="N15" s="214"/>
      <c r="O15" s="194"/>
      <c r="P15" s="194"/>
      <c r="Q15" s="194"/>
      <c r="R15" s="194"/>
      <c r="S15" s="194"/>
      <c r="T15" s="194"/>
    </row>
    <row r="16" spans="1:20" s="2" customFormat="1" ht="19.5" customHeight="1">
      <c r="A16" s="209" t="s">
        <v>18</v>
      </c>
      <c r="B16" s="203"/>
      <c r="C16" s="210"/>
      <c r="D16" s="11">
        <v>5000000</v>
      </c>
      <c r="E16" s="11">
        <v>1200000</v>
      </c>
      <c r="F16" s="26">
        <f>SUM(E16-D16)</f>
        <v>-3800000</v>
      </c>
      <c r="G16" s="27">
        <f t="shared" si="0"/>
        <v>-76</v>
      </c>
      <c r="H16" s="106">
        <f>SUM(E16/E9)*100</f>
        <v>0.32621105855488503</v>
      </c>
      <c r="I16" s="201"/>
      <c r="J16" s="201"/>
      <c r="K16" s="201"/>
      <c r="L16" s="201"/>
      <c r="M16" s="201"/>
      <c r="N16" s="202"/>
      <c r="O16" s="52"/>
      <c r="P16" s="52"/>
      <c r="Q16" s="52"/>
      <c r="R16" s="52"/>
      <c r="S16" s="52"/>
      <c r="T16" s="52"/>
    </row>
    <row r="17" spans="1:22" s="2" customFormat="1" ht="19.5" customHeight="1">
      <c r="A17" s="14"/>
      <c r="B17" s="234" t="s">
        <v>19</v>
      </c>
      <c r="C17" s="235"/>
      <c r="D17" s="96">
        <v>5000000</v>
      </c>
      <c r="E17" s="96">
        <v>1200000</v>
      </c>
      <c r="F17" s="12">
        <f>SUM(E17-D17)</f>
        <v>-3800000</v>
      </c>
      <c r="G17" s="13">
        <f t="shared" si="0"/>
        <v>-76</v>
      </c>
      <c r="H17" s="103">
        <f>SUM(E17/E9)*100</f>
        <v>0.32621105855488503</v>
      </c>
      <c r="I17" s="201"/>
      <c r="J17" s="201"/>
      <c r="K17" s="201"/>
      <c r="L17" s="201"/>
      <c r="M17" s="201"/>
      <c r="N17" s="202"/>
      <c r="O17" s="52"/>
      <c r="P17" s="52"/>
      <c r="Q17" s="52"/>
      <c r="R17" s="52"/>
      <c r="S17" s="52"/>
      <c r="T17" s="52"/>
    </row>
    <row r="18" spans="1:22" s="2" customFormat="1" ht="19.5" customHeight="1">
      <c r="A18" s="77"/>
      <c r="B18" s="20"/>
      <c r="C18" s="94" t="s">
        <v>20</v>
      </c>
      <c r="D18" s="97">
        <v>2000000</v>
      </c>
      <c r="E18" s="97">
        <v>0</v>
      </c>
      <c r="F18" s="12">
        <f>SUM(E18-D18)</f>
        <v>-2000000</v>
      </c>
      <c r="G18" s="13">
        <f t="shared" si="0"/>
        <v>-100</v>
      </c>
      <c r="H18" s="103">
        <f>SUM(E18/E9)*100</f>
        <v>0</v>
      </c>
      <c r="I18" s="236" t="s">
        <v>32</v>
      </c>
      <c r="J18" s="234"/>
      <c r="K18" s="234"/>
      <c r="L18" s="234"/>
      <c r="M18" s="234"/>
      <c r="N18" s="237"/>
    </row>
    <row r="19" spans="1:22" s="2" customFormat="1" ht="19.5" customHeight="1">
      <c r="A19" s="62"/>
      <c r="B19" s="15"/>
      <c r="C19" s="91" t="s">
        <v>21</v>
      </c>
      <c r="D19" s="11">
        <v>3000000</v>
      </c>
      <c r="E19" s="11">
        <v>1200000</v>
      </c>
      <c r="F19" s="12">
        <f t="shared" ref="F19:F23" si="1">SUM(E19-D19)</f>
        <v>-1800000</v>
      </c>
      <c r="G19" s="13">
        <f t="shared" si="0"/>
        <v>-60</v>
      </c>
      <c r="H19" s="103">
        <f>SUM(E19/E9)*100</f>
        <v>0.32621105855488503</v>
      </c>
      <c r="I19" s="238" t="s">
        <v>10</v>
      </c>
      <c r="J19" s="238"/>
      <c r="K19" s="238"/>
      <c r="L19" s="238"/>
      <c r="M19" s="238"/>
      <c r="N19" s="239"/>
      <c r="Q19" s="52"/>
    </row>
    <row r="20" spans="1:22" s="2" customFormat="1" ht="19.5" customHeight="1">
      <c r="A20" s="58" t="s">
        <v>22</v>
      </c>
      <c r="B20" s="24"/>
      <c r="C20" s="31"/>
      <c r="D20" s="25">
        <v>65056000</v>
      </c>
      <c r="E20" s="25">
        <v>56085628</v>
      </c>
      <c r="F20" s="26">
        <f t="shared" si="1"/>
        <v>-8970372</v>
      </c>
      <c r="G20" s="27">
        <f>(F20/D20)*100</f>
        <v>-13.788692818494836</v>
      </c>
      <c r="H20" s="105">
        <v>22</v>
      </c>
      <c r="I20" s="198"/>
      <c r="J20" s="198"/>
      <c r="K20" s="198"/>
      <c r="L20" s="198"/>
      <c r="M20" s="198"/>
      <c r="N20" s="199"/>
    </row>
    <row r="21" spans="1:22" s="2" customFormat="1" ht="19.5" customHeight="1">
      <c r="A21" s="23"/>
      <c r="B21" s="44" t="s">
        <v>23</v>
      </c>
      <c r="C21" s="44"/>
      <c r="D21" s="25">
        <v>65056000</v>
      </c>
      <c r="E21" s="25">
        <v>56085628</v>
      </c>
      <c r="F21" s="26">
        <f t="shared" si="1"/>
        <v>-8970372</v>
      </c>
      <c r="G21" s="27">
        <f t="shared" si="0"/>
        <v>-13.788692818494836</v>
      </c>
      <c r="H21" s="105">
        <v>22</v>
      </c>
      <c r="I21" s="200"/>
      <c r="J21" s="201"/>
      <c r="K21" s="201"/>
      <c r="L21" s="201"/>
      <c r="M21" s="201"/>
      <c r="N21" s="202"/>
    </row>
    <row r="22" spans="1:22" s="2" customFormat="1" ht="19.5" customHeight="1">
      <c r="A22" s="23"/>
      <c r="B22" s="30"/>
      <c r="C22" s="44" t="s">
        <v>24</v>
      </c>
      <c r="D22" s="25">
        <v>64970372</v>
      </c>
      <c r="E22" s="25">
        <v>56000000</v>
      </c>
      <c r="F22" s="26">
        <f t="shared" si="1"/>
        <v>-8970372</v>
      </c>
      <c r="G22" s="27">
        <f>(F22/D21)*100</f>
        <v>-13.788692818494836</v>
      </c>
      <c r="H22" s="105">
        <v>22</v>
      </c>
      <c r="I22" s="203" t="s">
        <v>10</v>
      </c>
      <c r="J22" s="203"/>
      <c r="K22" s="203"/>
      <c r="L22" s="203"/>
      <c r="M22" s="203"/>
      <c r="N22" s="204"/>
    </row>
    <row r="23" spans="1:22" s="2" customFormat="1" ht="16.5" customHeight="1">
      <c r="A23" s="248"/>
      <c r="B23" s="250"/>
      <c r="C23" s="30" t="s">
        <v>25</v>
      </c>
      <c r="D23" s="220">
        <v>85628</v>
      </c>
      <c r="E23" s="220">
        <v>85628</v>
      </c>
      <c r="F23" s="222">
        <f t="shared" si="1"/>
        <v>0</v>
      </c>
      <c r="G23" s="224">
        <v>0</v>
      </c>
      <c r="H23" s="226">
        <f>SUM(E23/E9)*100</f>
        <v>2.3277333768281411E-2</v>
      </c>
      <c r="I23" s="251"/>
      <c r="J23" s="252"/>
      <c r="K23" s="252"/>
      <c r="L23" s="252"/>
      <c r="M23" s="252"/>
      <c r="N23" s="253"/>
      <c r="P23" s="52"/>
    </row>
    <row r="24" spans="1:22" s="2" customFormat="1" ht="13.5" customHeight="1">
      <c r="A24" s="249"/>
      <c r="B24" s="198"/>
      <c r="C24" s="41" t="s">
        <v>26</v>
      </c>
      <c r="D24" s="221"/>
      <c r="E24" s="221"/>
      <c r="F24" s="223"/>
      <c r="G24" s="225"/>
      <c r="H24" s="227"/>
      <c r="I24" s="205"/>
      <c r="J24" s="206"/>
      <c r="K24" s="206"/>
      <c r="L24" s="206"/>
      <c r="M24" s="206"/>
      <c r="N24" s="207"/>
    </row>
    <row r="25" spans="1:22" s="2" customFormat="1" ht="19.5" customHeight="1">
      <c r="A25" s="254" t="s">
        <v>27</v>
      </c>
      <c r="B25" s="255"/>
      <c r="C25" s="256"/>
      <c r="D25" s="18">
        <v>6300000</v>
      </c>
      <c r="E25" s="18">
        <v>4200372</v>
      </c>
      <c r="F25" s="26">
        <f t="shared" ref="F25:F26" si="2">SUM(E25-D25)</f>
        <v>-2099628</v>
      </c>
      <c r="G25" s="27">
        <f>(F25/D25)*100</f>
        <v>-33.32742857142857</v>
      </c>
      <c r="H25" s="105">
        <f>SUM(E25/E9)*100</f>
        <v>1.1418398303702495</v>
      </c>
      <c r="I25" s="205"/>
      <c r="J25" s="206"/>
      <c r="K25" s="206"/>
      <c r="L25" s="206"/>
      <c r="M25" s="206"/>
      <c r="N25" s="207"/>
    </row>
    <row r="26" spans="1:22" s="2" customFormat="1" ht="19.5" customHeight="1">
      <c r="A26" s="14"/>
      <c r="B26" s="211" t="s">
        <v>28</v>
      </c>
      <c r="C26" s="210"/>
      <c r="D26" s="96">
        <v>6300000</v>
      </c>
      <c r="E26" s="96">
        <v>4200372</v>
      </c>
      <c r="F26" s="12">
        <f t="shared" si="2"/>
        <v>-2099628</v>
      </c>
      <c r="G26" s="13">
        <f>(F26/D26)*100</f>
        <v>-33.32742857142857</v>
      </c>
      <c r="H26" s="103">
        <f>SUM(E26/E9)*100</f>
        <v>1.1418398303702495</v>
      </c>
      <c r="I26" s="195"/>
      <c r="J26" s="196"/>
      <c r="K26" s="196"/>
      <c r="L26" s="196"/>
      <c r="M26" s="196"/>
      <c r="N26" s="197"/>
      <c r="Q26" s="52"/>
      <c r="R26" s="52"/>
      <c r="S26" s="52"/>
      <c r="T26" s="52"/>
      <c r="U26" s="52"/>
      <c r="V26" s="52"/>
    </row>
    <row r="27" spans="1:22" s="2" customFormat="1" ht="19.5" customHeight="1">
      <c r="A27" s="61" t="s">
        <v>10</v>
      </c>
      <c r="B27" s="21"/>
      <c r="C27" s="95" t="s">
        <v>29</v>
      </c>
      <c r="D27" s="97">
        <v>3000000</v>
      </c>
      <c r="E27" s="97">
        <v>1600000</v>
      </c>
      <c r="F27" s="76">
        <f>E27-D27</f>
        <v>-1400000</v>
      </c>
      <c r="G27" s="13">
        <f>(F27/D27)*100</f>
        <v>-46.666666666666664</v>
      </c>
      <c r="H27" s="103">
        <f>SUM(E27/E9)*100</f>
        <v>0.43494807807317998</v>
      </c>
      <c r="I27" s="236" t="s">
        <v>100</v>
      </c>
      <c r="J27" s="234"/>
      <c r="K27" s="234"/>
      <c r="L27" s="234"/>
      <c r="M27" s="234"/>
      <c r="N27" s="237"/>
      <c r="Q27" s="65"/>
      <c r="R27" s="22"/>
      <c r="S27" s="22"/>
      <c r="T27" s="52"/>
      <c r="U27" s="36"/>
      <c r="V27" s="52"/>
    </row>
    <row r="28" spans="1:22" s="2" customFormat="1" ht="19.5" customHeight="1">
      <c r="A28" s="61"/>
      <c r="B28" s="21"/>
      <c r="C28" s="20" t="s">
        <v>30</v>
      </c>
      <c r="D28" s="96">
        <v>1000000</v>
      </c>
      <c r="E28" s="96">
        <v>100372</v>
      </c>
      <c r="F28" s="171">
        <f>E28-D28</f>
        <v>-899628</v>
      </c>
      <c r="G28" s="100">
        <f>(F28/D28)*100</f>
        <v>-89.962800000000001</v>
      </c>
      <c r="H28" s="107">
        <v>0</v>
      </c>
      <c r="I28" s="236" t="s">
        <v>10</v>
      </c>
      <c r="J28" s="234"/>
      <c r="K28" s="234"/>
      <c r="L28" s="234"/>
      <c r="M28" s="234"/>
      <c r="N28" s="237"/>
      <c r="P28" s="65"/>
      <c r="Q28" s="36"/>
      <c r="R28" s="22"/>
      <c r="S28" s="22"/>
      <c r="T28" s="52"/>
      <c r="U28" s="52"/>
      <c r="V28" s="52"/>
    </row>
    <row r="29" spans="1:22" s="2" customFormat="1" ht="19.5" customHeight="1" thickBot="1">
      <c r="A29" s="61"/>
      <c r="B29" s="15"/>
      <c r="C29" s="110" t="s">
        <v>31</v>
      </c>
      <c r="D29" s="96">
        <v>2300000</v>
      </c>
      <c r="E29" s="96">
        <v>2500000</v>
      </c>
      <c r="F29" s="144">
        <f>SUM(E29-D29)</f>
        <v>200000</v>
      </c>
      <c r="G29" s="100">
        <f>(F29/D29)*100</f>
        <v>8.695652173913043</v>
      </c>
      <c r="H29" s="107">
        <v>1</v>
      </c>
      <c r="I29" s="236" t="s">
        <v>33</v>
      </c>
      <c r="J29" s="234"/>
      <c r="K29" s="234"/>
      <c r="L29" s="234"/>
      <c r="M29" s="234"/>
      <c r="N29" s="237"/>
      <c r="Q29" s="66"/>
      <c r="R29" s="22"/>
      <c r="S29" s="22"/>
      <c r="T29" s="52"/>
      <c r="U29" s="52"/>
      <c r="V29" s="52"/>
    </row>
    <row r="30" spans="1:22" s="2" customFormat="1" ht="12" customHeight="1">
      <c r="A30" s="143"/>
      <c r="B30" s="143"/>
      <c r="C30" s="143"/>
      <c r="D30" s="73"/>
      <c r="E30" s="73"/>
      <c r="F30" s="145"/>
      <c r="G30" s="146"/>
      <c r="H30" s="147"/>
      <c r="I30" s="143"/>
      <c r="J30" s="143"/>
      <c r="K30" s="143"/>
      <c r="L30" s="143"/>
      <c r="M30" s="143"/>
      <c r="N30" s="143"/>
      <c r="Q30" s="66"/>
      <c r="R30" s="22"/>
      <c r="S30" s="22"/>
      <c r="T30" s="52"/>
      <c r="U30" s="52"/>
      <c r="V30" s="52"/>
    </row>
    <row r="31" spans="1:22" s="2" customFormat="1" ht="12" customHeight="1">
      <c r="A31" s="81"/>
      <c r="B31" s="81"/>
      <c r="C31" s="81"/>
      <c r="D31" s="16"/>
      <c r="E31" s="16"/>
      <c r="F31" s="17"/>
      <c r="G31" s="84"/>
      <c r="H31" s="108"/>
      <c r="I31" s="81"/>
      <c r="J31" s="81"/>
      <c r="K31" s="81"/>
      <c r="L31" s="81"/>
      <c r="M31" s="81"/>
      <c r="N31" s="81"/>
      <c r="Q31" s="66"/>
      <c r="R31" s="22"/>
      <c r="S31" s="22"/>
      <c r="T31" s="52"/>
      <c r="U31" s="52"/>
      <c r="V31" s="52"/>
    </row>
    <row r="32" spans="1:22" s="2" customFormat="1" ht="12" customHeight="1">
      <c r="A32" s="81"/>
      <c r="B32" s="81"/>
      <c r="C32" s="81"/>
      <c r="D32" s="16"/>
      <c r="E32" s="16"/>
      <c r="F32" s="17"/>
      <c r="G32" s="84"/>
      <c r="H32" s="108"/>
      <c r="I32" s="81"/>
      <c r="J32" s="81"/>
      <c r="K32" s="81"/>
      <c r="L32" s="81"/>
      <c r="M32" s="81"/>
      <c r="N32" s="81"/>
      <c r="Q32" s="66"/>
      <c r="R32" s="22"/>
      <c r="S32" s="22"/>
      <c r="T32" s="52"/>
      <c r="U32" s="52"/>
      <c r="V32" s="52"/>
    </row>
    <row r="33" spans="1:22" s="2" customFormat="1" ht="12" customHeight="1">
      <c r="A33" s="81"/>
      <c r="B33" s="81"/>
      <c r="C33" s="81"/>
      <c r="D33" s="16"/>
      <c r="E33" s="16"/>
      <c r="F33" s="17"/>
      <c r="G33" s="84"/>
      <c r="H33" s="108"/>
      <c r="I33" s="81"/>
      <c r="J33" s="81"/>
      <c r="K33" s="81"/>
      <c r="L33" s="81"/>
      <c r="M33" s="81"/>
      <c r="N33" s="81"/>
      <c r="Q33" s="66"/>
      <c r="R33" s="22"/>
      <c r="S33" s="22"/>
      <c r="T33" s="52"/>
      <c r="U33" s="52"/>
      <c r="V33" s="52"/>
    </row>
    <row r="34" spans="1:22" s="2" customFormat="1" ht="12" customHeight="1">
      <c r="A34" s="81"/>
      <c r="B34" s="81"/>
      <c r="C34" s="81"/>
      <c r="D34" s="16"/>
      <c r="E34" s="16"/>
      <c r="F34" s="17"/>
      <c r="G34" s="84"/>
      <c r="H34" s="108"/>
      <c r="I34" s="81"/>
      <c r="J34" s="81"/>
      <c r="K34" s="81"/>
      <c r="L34" s="81"/>
      <c r="M34" s="81"/>
      <c r="N34" s="81"/>
      <c r="Q34" s="66"/>
      <c r="R34" s="22"/>
      <c r="S34" s="22"/>
      <c r="T34" s="52"/>
      <c r="U34" s="52"/>
      <c r="V34" s="52"/>
    </row>
    <row r="35" spans="1:22" s="2" customFormat="1" ht="12" customHeight="1">
      <c r="A35" s="81"/>
      <c r="B35" s="81"/>
      <c r="C35" s="81"/>
      <c r="D35" s="16"/>
      <c r="E35" s="16"/>
      <c r="F35" s="17"/>
      <c r="G35" s="172" t="s">
        <v>112</v>
      </c>
      <c r="H35" s="108"/>
      <c r="I35" s="81"/>
      <c r="J35" s="194" t="s">
        <v>160</v>
      </c>
      <c r="K35" s="194"/>
      <c r="L35" s="194"/>
      <c r="M35" s="194"/>
      <c r="N35" s="194"/>
      <c r="Q35" s="66"/>
      <c r="R35" s="22"/>
      <c r="S35" s="22"/>
      <c r="T35" s="52"/>
      <c r="U35" s="52"/>
      <c r="V35" s="52"/>
    </row>
    <row r="36" spans="1:22" s="2" customFormat="1" ht="12" customHeight="1">
      <c r="A36" s="81"/>
      <c r="B36" s="81"/>
      <c r="C36" s="81"/>
      <c r="D36" s="16"/>
      <c r="E36" s="16"/>
      <c r="F36" s="17"/>
      <c r="G36" s="247" t="s">
        <v>111</v>
      </c>
      <c r="H36" s="247"/>
      <c r="I36" s="247"/>
      <c r="J36" s="247"/>
      <c r="K36" s="247"/>
      <c r="L36" s="247"/>
      <c r="M36" s="247"/>
      <c r="N36" s="247"/>
      <c r="Q36" s="66"/>
      <c r="R36" s="22"/>
      <c r="S36" s="22"/>
      <c r="T36" s="52"/>
      <c r="U36" s="52"/>
      <c r="V36" s="52"/>
    </row>
    <row r="37" spans="1:22" s="2" customFormat="1" ht="12" customHeight="1">
      <c r="A37" s="81"/>
      <c r="B37" s="81"/>
      <c r="C37" s="81"/>
      <c r="D37" s="16"/>
      <c r="E37" s="16"/>
      <c r="F37" s="17"/>
      <c r="G37" s="172" t="s">
        <v>161</v>
      </c>
      <c r="H37" s="108"/>
      <c r="I37" s="81"/>
      <c r="J37" s="81"/>
      <c r="K37" s="81"/>
      <c r="L37" s="81"/>
      <c r="M37" s="81"/>
      <c r="N37" s="81"/>
      <c r="Q37" s="66"/>
      <c r="R37" s="22"/>
      <c r="S37" s="22"/>
      <c r="T37" s="52"/>
      <c r="U37" s="52"/>
      <c r="V37" s="52"/>
    </row>
    <row r="38" spans="1:22" s="2" customFormat="1" ht="12" customHeight="1">
      <c r="A38" s="81"/>
      <c r="B38" s="81"/>
      <c r="C38" s="81"/>
      <c r="D38" s="16"/>
      <c r="E38" s="16"/>
      <c r="F38" s="17"/>
      <c r="G38" s="84"/>
      <c r="H38" s="108"/>
      <c r="I38" s="81"/>
      <c r="J38" s="81"/>
      <c r="K38" s="81"/>
      <c r="L38" s="81"/>
      <c r="M38" s="81"/>
      <c r="N38" s="81"/>
      <c r="Q38" s="66"/>
      <c r="R38" s="22"/>
      <c r="S38" s="22"/>
      <c r="T38" s="52"/>
      <c r="U38" s="52"/>
      <c r="V38" s="52"/>
    </row>
    <row r="39" spans="1:22" s="2" customFormat="1" ht="12" customHeight="1">
      <c r="A39" s="81"/>
      <c r="B39" s="81"/>
      <c r="C39" s="81"/>
      <c r="D39" s="16"/>
      <c r="E39" s="16"/>
      <c r="F39" s="17"/>
      <c r="G39" s="84"/>
      <c r="H39" s="108"/>
      <c r="I39" s="81"/>
      <c r="J39" s="81"/>
      <c r="K39" s="81"/>
      <c r="L39" s="81"/>
      <c r="M39" s="81"/>
      <c r="N39" s="81"/>
      <c r="Q39" s="66"/>
      <c r="R39" s="22"/>
      <c r="S39" s="22"/>
      <c r="T39" s="52"/>
      <c r="U39" s="52"/>
      <c r="V39" s="52"/>
    </row>
    <row r="40" spans="1:22" s="2" customFormat="1" ht="12">
      <c r="A40" s="21"/>
      <c r="B40" s="21"/>
      <c r="C40" s="21"/>
      <c r="D40" s="16"/>
      <c r="E40" s="16"/>
      <c r="F40" s="37"/>
      <c r="G40" s="39"/>
      <c r="H40" s="109"/>
      <c r="I40" s="36"/>
      <c r="J40" s="1"/>
      <c r="K40" s="1"/>
    </row>
    <row r="41" spans="1:22" s="2" customFormat="1" ht="12">
      <c r="A41" s="21"/>
      <c r="B41" s="21"/>
      <c r="C41" s="21"/>
      <c r="D41" s="16"/>
      <c r="E41" s="16"/>
      <c r="F41" s="37"/>
      <c r="G41" s="39"/>
      <c r="H41" s="109"/>
      <c r="I41" s="36"/>
      <c r="J41" s="1"/>
      <c r="K41" s="1"/>
    </row>
    <row r="42" spans="1:22" s="2" customFormat="1" ht="12">
      <c r="A42" s="21"/>
      <c r="B42" s="21"/>
      <c r="C42" s="21"/>
      <c r="D42" s="16"/>
      <c r="E42" s="16"/>
      <c r="F42" s="37"/>
      <c r="G42" s="39"/>
      <c r="H42" s="109"/>
      <c r="I42" s="36"/>
      <c r="J42" s="1"/>
      <c r="K42" s="1"/>
    </row>
    <row r="43" spans="1:22" s="2" customFormat="1" ht="12">
      <c r="A43" s="21"/>
      <c r="B43" s="21"/>
      <c r="C43" s="21"/>
      <c r="D43" s="16"/>
      <c r="E43" s="16"/>
      <c r="F43" s="37"/>
      <c r="G43" s="39"/>
      <c r="H43" s="109"/>
      <c r="I43" s="36"/>
      <c r="J43" s="1"/>
      <c r="K43" s="1"/>
    </row>
    <row r="44" spans="1:22" s="2" customFormat="1" ht="12">
      <c r="A44" s="21"/>
      <c r="B44" s="21"/>
      <c r="C44" s="21"/>
      <c r="D44" s="16"/>
      <c r="E44" s="16"/>
      <c r="F44" s="37"/>
      <c r="G44" s="39"/>
      <c r="H44" s="109"/>
      <c r="I44" s="36"/>
      <c r="J44" s="1"/>
      <c r="K44" s="1"/>
    </row>
    <row r="45" spans="1:22" s="2" customFormat="1" ht="12">
      <c r="A45" s="21"/>
      <c r="B45" s="21"/>
      <c r="C45" s="21"/>
      <c r="D45" s="16"/>
      <c r="E45" s="16"/>
      <c r="F45" s="37"/>
      <c r="G45" s="39"/>
      <c r="H45" s="109"/>
      <c r="I45" s="36"/>
      <c r="J45" s="1"/>
      <c r="K45" s="1"/>
    </row>
    <row r="46" spans="1:22" s="2" customFormat="1" ht="12">
      <c r="A46" s="21"/>
      <c r="B46" s="21"/>
      <c r="C46" s="21"/>
      <c r="D46" s="16"/>
      <c r="E46" s="16"/>
      <c r="F46" s="37"/>
      <c r="G46" s="39"/>
      <c r="H46" s="109"/>
      <c r="I46" s="36"/>
      <c r="J46" s="1"/>
      <c r="K46" s="1"/>
    </row>
    <row r="47" spans="1:22" s="2" customFormat="1" ht="12">
      <c r="A47" s="21"/>
      <c r="B47" s="21"/>
      <c r="C47" s="21"/>
      <c r="D47" s="16"/>
      <c r="E47" s="16"/>
      <c r="F47" s="37"/>
      <c r="G47" s="39"/>
      <c r="H47" s="109"/>
      <c r="I47" s="36"/>
      <c r="J47" s="1"/>
      <c r="K47" s="1"/>
    </row>
    <row r="48" spans="1:22" s="2" customFormat="1" ht="12">
      <c r="A48" s="21"/>
      <c r="B48" s="21"/>
      <c r="C48" s="21"/>
      <c r="D48" s="16"/>
      <c r="E48" s="16"/>
      <c r="F48" s="37"/>
      <c r="G48" s="39"/>
      <c r="H48" s="109"/>
      <c r="I48" s="36"/>
      <c r="J48" s="1"/>
      <c r="K48" s="1"/>
    </row>
    <row r="49" spans="1:11" s="2" customFormat="1" ht="12">
      <c r="A49" s="21"/>
      <c r="B49" s="21"/>
      <c r="C49" s="21"/>
      <c r="D49" s="16"/>
      <c r="E49" s="16"/>
      <c r="F49" s="37"/>
      <c r="G49" s="39"/>
      <c r="H49" s="109"/>
      <c r="I49" s="36"/>
      <c r="J49" s="1"/>
      <c r="K49" s="1"/>
    </row>
    <row r="50" spans="1:11" s="2" customFormat="1" ht="12">
      <c r="A50" s="21"/>
      <c r="B50" s="21"/>
      <c r="C50" s="21"/>
      <c r="D50" s="16"/>
      <c r="E50" s="16"/>
      <c r="F50" s="37"/>
      <c r="G50" s="39"/>
      <c r="H50" s="109"/>
      <c r="I50" s="36"/>
      <c r="J50" s="1"/>
      <c r="K50" s="1"/>
    </row>
    <row r="51" spans="1:11" s="2" customFormat="1" ht="12">
      <c r="A51" s="21"/>
      <c r="B51" s="21"/>
      <c r="C51" s="21"/>
      <c r="D51" s="16"/>
      <c r="E51" s="16"/>
      <c r="F51" s="37"/>
      <c r="G51" s="39"/>
      <c r="H51" s="109"/>
      <c r="I51" s="36"/>
      <c r="J51" s="1"/>
      <c r="K51" s="1"/>
    </row>
    <row r="52" spans="1:11" s="2" customFormat="1" ht="12">
      <c r="A52" s="21"/>
      <c r="B52" s="21"/>
      <c r="C52" s="21"/>
      <c r="D52" s="16"/>
      <c r="E52" s="16"/>
      <c r="F52" s="37"/>
      <c r="G52" s="39"/>
      <c r="H52" s="109"/>
      <c r="I52" s="36"/>
      <c r="J52" s="1"/>
      <c r="K52" s="1"/>
    </row>
    <row r="53" spans="1:11" s="2" customFormat="1" ht="12">
      <c r="A53" s="21"/>
      <c r="B53" s="21"/>
      <c r="C53" s="21"/>
      <c r="D53" s="16"/>
      <c r="E53" s="16"/>
      <c r="F53" s="37"/>
      <c r="G53" s="39"/>
      <c r="H53" s="109"/>
      <c r="I53" s="36"/>
      <c r="J53" s="1"/>
      <c r="K53" s="1"/>
    </row>
    <row r="54" spans="1:11" s="2" customFormat="1" ht="12">
      <c r="A54" s="21"/>
      <c r="B54" s="21"/>
      <c r="C54" s="21"/>
      <c r="D54" s="16"/>
      <c r="E54" s="16"/>
      <c r="F54" s="37"/>
      <c r="G54" s="39"/>
      <c r="H54" s="109"/>
      <c r="I54" s="36"/>
      <c r="J54" s="1"/>
      <c r="K54" s="1"/>
    </row>
    <row r="55" spans="1:11" s="2" customFormat="1" ht="12">
      <c r="A55" s="21"/>
      <c r="B55" s="21"/>
      <c r="C55" s="21"/>
      <c r="D55" s="16"/>
      <c r="E55" s="16"/>
      <c r="F55" s="37"/>
      <c r="G55" s="39"/>
      <c r="H55" s="109"/>
      <c r="I55" s="36"/>
      <c r="J55" s="1"/>
      <c r="K55" s="1"/>
    </row>
    <row r="56" spans="1:11" s="2" customFormat="1" ht="12">
      <c r="A56" s="21"/>
      <c r="B56" s="21"/>
      <c r="C56" s="21"/>
      <c r="D56" s="16"/>
      <c r="E56" s="16"/>
      <c r="F56" s="37"/>
      <c r="G56" s="39"/>
      <c r="H56" s="109"/>
      <c r="I56" s="36"/>
      <c r="J56" s="1"/>
      <c r="K56" s="1"/>
    </row>
    <row r="57" spans="1:11" s="2" customFormat="1" ht="12">
      <c r="A57" s="21"/>
      <c r="B57" s="21"/>
      <c r="C57" s="21"/>
      <c r="D57" s="16"/>
      <c r="E57" s="16"/>
      <c r="F57" s="37"/>
      <c r="G57" s="39"/>
      <c r="H57" s="109"/>
      <c r="I57" s="36"/>
      <c r="J57" s="1"/>
      <c r="K57" s="1"/>
    </row>
    <row r="58" spans="1:11" s="2" customFormat="1" ht="12">
      <c r="A58" s="21"/>
      <c r="B58" s="21"/>
      <c r="C58" s="21"/>
      <c r="D58" s="16"/>
      <c r="E58" s="16"/>
      <c r="F58" s="37"/>
      <c r="G58" s="39"/>
      <c r="H58" s="109"/>
      <c r="I58" s="36"/>
      <c r="J58" s="1"/>
      <c r="K58" s="1"/>
    </row>
    <row r="59" spans="1:11" s="2" customFormat="1" ht="12">
      <c r="A59" s="21"/>
      <c r="B59" s="21"/>
      <c r="C59" s="21"/>
      <c r="D59" s="16"/>
      <c r="E59" s="16"/>
      <c r="F59" s="37"/>
      <c r="G59" s="39"/>
      <c r="H59" s="109"/>
      <c r="I59" s="36"/>
      <c r="J59" s="1"/>
      <c r="K59" s="1"/>
    </row>
  </sheetData>
  <mergeCells count="49">
    <mergeCell ref="G36:N36"/>
    <mergeCell ref="A23:A24"/>
    <mergeCell ref="B23:B24"/>
    <mergeCell ref="D23:D24"/>
    <mergeCell ref="E23:E24"/>
    <mergeCell ref="F23:F24"/>
    <mergeCell ref="G23:G24"/>
    <mergeCell ref="H23:H24"/>
    <mergeCell ref="I23:N24"/>
    <mergeCell ref="A25:C25"/>
    <mergeCell ref="I28:N28"/>
    <mergeCell ref="I27:N27"/>
    <mergeCell ref="I29:N29"/>
    <mergeCell ref="B26:C26"/>
    <mergeCell ref="J35:N35"/>
    <mergeCell ref="B17:C17"/>
    <mergeCell ref="I17:N17"/>
    <mergeCell ref="I18:N18"/>
    <mergeCell ref="I19:N19"/>
    <mergeCell ref="F7:G7"/>
    <mergeCell ref="A9:C9"/>
    <mergeCell ref="I12:N12"/>
    <mergeCell ref="I9:N9"/>
    <mergeCell ref="A10:C10"/>
    <mergeCell ref="I10:N10"/>
    <mergeCell ref="B11:C11"/>
    <mergeCell ref="H7:H8"/>
    <mergeCell ref="A5:N5"/>
    <mergeCell ref="A16:C16"/>
    <mergeCell ref="I16:N16"/>
    <mergeCell ref="I14:N14"/>
    <mergeCell ref="I15:N15"/>
    <mergeCell ref="I13:N13"/>
    <mergeCell ref="C12:C13"/>
    <mergeCell ref="D12:D13"/>
    <mergeCell ref="E12:E13"/>
    <mergeCell ref="F12:F13"/>
    <mergeCell ref="G12:G13"/>
    <mergeCell ref="H12:H13"/>
    <mergeCell ref="A7:C7"/>
    <mergeCell ref="I7:N8"/>
    <mergeCell ref="I11:N11"/>
    <mergeCell ref="O14:T14"/>
    <mergeCell ref="O15:T15"/>
    <mergeCell ref="I26:N26"/>
    <mergeCell ref="I20:N20"/>
    <mergeCell ref="I21:N21"/>
    <mergeCell ref="I22:N22"/>
    <mergeCell ref="I25:N25"/>
  </mergeCells>
  <phoneticPr fontId="1" type="noConversion"/>
  <pageMargins left="0.39370078740157483" right="0" top="0.11811023622047245" bottom="0.11811023622047245" header="0.31496062992125984" footer="0.31496062992125984"/>
  <pageSetup paperSize="9" scale="94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W106"/>
  <sheetViews>
    <sheetView workbookViewId="0">
      <selection activeCell="Q23" sqref="Q23"/>
    </sheetView>
  </sheetViews>
  <sheetFormatPr defaultRowHeight="12"/>
  <cols>
    <col min="1" max="1" width="1.625" style="2" customWidth="1"/>
    <col min="2" max="2" width="7.75" style="4" customWidth="1"/>
    <col min="3" max="3" width="9" style="4" customWidth="1"/>
    <col min="4" max="4" width="13.375" style="4" customWidth="1"/>
    <col min="5" max="5" width="13.25" style="5" customWidth="1"/>
    <col min="6" max="6" width="12.875" style="6" customWidth="1"/>
    <col min="7" max="7" width="10.5" style="7" customWidth="1"/>
    <col min="8" max="8" width="7.875" style="136" customWidth="1"/>
    <col min="9" max="9" width="6.625" style="102" customWidth="1"/>
    <col min="10" max="10" width="8.375" style="59" customWidth="1"/>
    <col min="11" max="11" width="5.75" style="1" customWidth="1"/>
    <col min="12" max="12" width="11.25" style="1" customWidth="1"/>
    <col min="13" max="13" width="6" style="2" customWidth="1"/>
    <col min="14" max="14" width="5.875" style="2" customWidth="1"/>
    <col min="15" max="15" width="21.375" style="2" customWidth="1"/>
    <col min="16" max="16" width="8.5" style="2" customWidth="1"/>
    <col min="17" max="17" width="8.75" style="2" customWidth="1"/>
    <col min="18" max="19" width="9" style="2"/>
    <col min="20" max="21" width="6.375" style="2" customWidth="1"/>
    <col min="22" max="22" width="10" style="2" customWidth="1"/>
    <col min="23" max="16384" width="9" style="2"/>
  </cols>
  <sheetData>
    <row r="3" spans="2:23" ht="17.25" customHeight="1"/>
    <row r="4" spans="2:23" ht="18" customHeight="1">
      <c r="B4" s="60"/>
      <c r="C4" s="60"/>
      <c r="D4" s="60"/>
      <c r="E4" s="60"/>
      <c r="F4" s="71"/>
      <c r="G4" s="60"/>
      <c r="H4" s="126"/>
      <c r="I4" s="117"/>
      <c r="J4" s="60"/>
      <c r="M4" s="2" t="s">
        <v>141</v>
      </c>
    </row>
    <row r="5" spans="2:23" ht="25.5" customHeight="1">
      <c r="B5" s="208" t="s">
        <v>84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spans="2:23" ht="12.75" thickBot="1">
      <c r="B6" s="92" t="s">
        <v>34</v>
      </c>
      <c r="C6" s="3"/>
      <c r="D6" s="258"/>
      <c r="E6" s="258"/>
      <c r="F6" s="258"/>
      <c r="G6" s="258"/>
      <c r="H6" s="258"/>
      <c r="I6" s="258"/>
      <c r="J6" s="48"/>
      <c r="O6" s="48" t="s">
        <v>1</v>
      </c>
    </row>
    <row r="7" spans="2:23" ht="18" customHeight="1">
      <c r="B7" s="228" t="s">
        <v>2</v>
      </c>
      <c r="C7" s="229"/>
      <c r="D7" s="229"/>
      <c r="E7" s="165" t="s">
        <v>59</v>
      </c>
      <c r="F7" s="175" t="s">
        <v>85</v>
      </c>
      <c r="G7" s="229" t="s">
        <v>3</v>
      </c>
      <c r="H7" s="229"/>
      <c r="I7" s="245" t="s">
        <v>4</v>
      </c>
      <c r="J7" s="290" t="s">
        <v>145</v>
      </c>
      <c r="K7" s="229"/>
      <c r="L7" s="229"/>
      <c r="M7" s="229"/>
      <c r="N7" s="229"/>
      <c r="O7" s="230"/>
    </row>
    <row r="8" spans="2:23" ht="18" customHeight="1">
      <c r="B8" s="83" t="s">
        <v>0</v>
      </c>
      <c r="C8" s="82" t="s">
        <v>6</v>
      </c>
      <c r="D8" s="82" t="s">
        <v>7</v>
      </c>
      <c r="E8" s="160" t="s">
        <v>60</v>
      </c>
      <c r="F8" s="176" t="s">
        <v>86</v>
      </c>
      <c r="G8" s="82" t="s">
        <v>8</v>
      </c>
      <c r="H8" s="127" t="s">
        <v>4</v>
      </c>
      <c r="I8" s="246"/>
      <c r="J8" s="201"/>
      <c r="K8" s="201"/>
      <c r="L8" s="201"/>
      <c r="M8" s="201"/>
      <c r="N8" s="201"/>
      <c r="O8" s="202"/>
    </row>
    <row r="9" spans="2:23" ht="20.25" customHeight="1">
      <c r="B9" s="240" t="s">
        <v>9</v>
      </c>
      <c r="C9" s="201"/>
      <c r="D9" s="201"/>
      <c r="E9" s="49">
        <v>417896000</v>
      </c>
      <c r="F9" s="11">
        <v>367860000</v>
      </c>
      <c r="G9" s="49">
        <f>F9-E9</f>
        <v>-50036000</v>
      </c>
      <c r="H9" s="128">
        <f t="shared" ref="H9:H14" si="0">(G9/E9)*100</f>
        <v>-11.973313934567452</v>
      </c>
      <c r="I9" s="103">
        <f>SUM(F9/F9)*100</f>
        <v>100</v>
      </c>
      <c r="J9" s="201"/>
      <c r="K9" s="201"/>
      <c r="L9" s="201"/>
      <c r="M9" s="201"/>
      <c r="N9" s="201"/>
      <c r="O9" s="202"/>
    </row>
    <row r="10" spans="2:23" ht="18" customHeight="1">
      <c r="B10" s="209" t="s">
        <v>35</v>
      </c>
      <c r="C10" s="203"/>
      <c r="D10" s="210"/>
      <c r="E10" s="26">
        <v>231947000</v>
      </c>
      <c r="F10" s="25">
        <v>223447000</v>
      </c>
      <c r="G10" s="26">
        <v>-8500000</v>
      </c>
      <c r="H10" s="129">
        <v>-3.36</v>
      </c>
      <c r="I10" s="103">
        <f>SUM(F10/F9)*100</f>
        <v>60.742402000761167</v>
      </c>
      <c r="J10" s="201"/>
      <c r="K10" s="201"/>
      <c r="L10" s="201"/>
      <c r="M10" s="201"/>
      <c r="N10" s="201"/>
      <c r="O10" s="202"/>
    </row>
    <row r="11" spans="2:23" ht="18" customHeight="1">
      <c r="B11" s="42"/>
      <c r="C11" s="211" t="s">
        <v>129</v>
      </c>
      <c r="D11" s="210"/>
      <c r="E11" s="26">
        <v>68747000</v>
      </c>
      <c r="F11" s="25">
        <v>68747000</v>
      </c>
      <c r="G11" s="26">
        <f t="shared" ref="G11:G12" si="1">SUM(F11-E11)</f>
        <v>0</v>
      </c>
      <c r="H11" s="129">
        <f t="shared" si="0"/>
        <v>0</v>
      </c>
      <c r="I11" s="103">
        <v>19</v>
      </c>
      <c r="J11" s="201"/>
      <c r="K11" s="201"/>
      <c r="L11" s="201"/>
      <c r="M11" s="201"/>
      <c r="N11" s="201"/>
      <c r="O11" s="202"/>
    </row>
    <row r="12" spans="2:23" ht="18" customHeight="1">
      <c r="B12" s="43"/>
      <c r="C12" s="40"/>
      <c r="D12" s="218" t="s">
        <v>130</v>
      </c>
      <c r="E12" s="222">
        <v>47037000</v>
      </c>
      <c r="F12" s="220">
        <v>47037000</v>
      </c>
      <c r="G12" s="222">
        <f t="shared" si="1"/>
        <v>0</v>
      </c>
      <c r="H12" s="259">
        <f t="shared" si="0"/>
        <v>0</v>
      </c>
      <c r="I12" s="226">
        <v>13</v>
      </c>
      <c r="J12" s="236" t="s">
        <v>101</v>
      </c>
      <c r="K12" s="234"/>
      <c r="L12" s="234"/>
      <c r="M12" s="234"/>
      <c r="N12" s="234"/>
      <c r="O12" s="237"/>
      <c r="R12" s="52"/>
    </row>
    <row r="13" spans="2:23" ht="18" customHeight="1">
      <c r="B13" s="43"/>
      <c r="C13" s="30"/>
      <c r="D13" s="219"/>
      <c r="E13" s="223"/>
      <c r="F13" s="221"/>
      <c r="G13" s="223"/>
      <c r="H13" s="260"/>
      <c r="I13" s="227"/>
      <c r="J13" s="272" t="s">
        <v>76</v>
      </c>
      <c r="K13" s="255"/>
      <c r="L13" s="255"/>
      <c r="M13" s="255"/>
      <c r="N13" s="255"/>
      <c r="O13" s="273"/>
    </row>
    <row r="14" spans="2:23" ht="18" customHeight="1">
      <c r="B14" s="43"/>
      <c r="C14" s="30"/>
      <c r="D14" s="218" t="s">
        <v>131</v>
      </c>
      <c r="E14" s="222">
        <v>6900000</v>
      </c>
      <c r="F14" s="220">
        <v>6900000</v>
      </c>
      <c r="G14" s="222">
        <f t="shared" ref="G14" si="2">SUM(F14-E14)</f>
        <v>0</v>
      </c>
      <c r="H14" s="259">
        <f t="shared" si="0"/>
        <v>0</v>
      </c>
      <c r="I14" s="226">
        <f>SUM(F14/F9)*100</f>
        <v>1.8757135866905887</v>
      </c>
      <c r="J14" s="236" t="s">
        <v>77</v>
      </c>
      <c r="K14" s="234"/>
      <c r="L14" s="234"/>
      <c r="M14" s="234"/>
      <c r="N14" s="234"/>
      <c r="O14" s="237"/>
      <c r="P14" s="21"/>
      <c r="Q14" s="21"/>
      <c r="R14" s="68"/>
      <c r="S14" s="67"/>
      <c r="T14" s="68"/>
      <c r="U14" s="37"/>
      <c r="V14" s="52"/>
      <c r="W14" s="52"/>
    </row>
    <row r="15" spans="2:23" ht="18" customHeight="1">
      <c r="B15" s="43"/>
      <c r="C15" s="30"/>
      <c r="D15" s="280"/>
      <c r="E15" s="299"/>
      <c r="F15" s="300"/>
      <c r="G15" s="299"/>
      <c r="H15" s="301"/>
      <c r="I15" s="302"/>
      <c r="J15" s="262" t="s">
        <v>78</v>
      </c>
      <c r="K15" s="194"/>
      <c r="L15" s="194"/>
      <c r="M15" s="194"/>
      <c r="N15" s="194"/>
      <c r="O15" s="263"/>
      <c r="P15" s="21"/>
      <c r="Q15" s="63"/>
      <c r="R15" s="63"/>
      <c r="S15" s="67"/>
      <c r="T15" s="68"/>
      <c r="U15" s="37"/>
      <c r="V15" s="52"/>
      <c r="W15" s="52"/>
    </row>
    <row r="16" spans="2:23" ht="18" customHeight="1">
      <c r="B16" s="43"/>
      <c r="C16" s="30"/>
      <c r="D16" s="280"/>
      <c r="E16" s="299"/>
      <c r="F16" s="300"/>
      <c r="G16" s="299"/>
      <c r="H16" s="301"/>
      <c r="I16" s="302"/>
      <c r="J16" s="262" t="s">
        <v>79</v>
      </c>
      <c r="K16" s="194"/>
      <c r="L16" s="194"/>
      <c r="M16" s="194"/>
      <c r="N16" s="194"/>
      <c r="O16" s="263"/>
      <c r="P16" s="114"/>
      <c r="Q16" s="158" t="s">
        <v>10</v>
      </c>
      <c r="R16" s="116"/>
      <c r="S16" s="67"/>
      <c r="T16" s="68"/>
      <c r="U16" s="37"/>
      <c r="V16" s="52"/>
      <c r="W16" s="52"/>
    </row>
    <row r="17" spans="1:23" ht="18" customHeight="1">
      <c r="B17" s="43"/>
      <c r="C17" s="30"/>
      <c r="D17" s="219"/>
      <c r="E17" s="223"/>
      <c r="F17" s="221"/>
      <c r="G17" s="223"/>
      <c r="H17" s="260"/>
      <c r="I17" s="227"/>
      <c r="J17" s="262" t="s">
        <v>80</v>
      </c>
      <c r="K17" s="194"/>
      <c r="L17" s="194"/>
      <c r="M17" s="194"/>
      <c r="N17" s="194"/>
      <c r="O17" s="263"/>
      <c r="P17" s="257" t="s">
        <v>10</v>
      </c>
      <c r="Q17" s="258"/>
      <c r="R17" s="258"/>
      <c r="S17" s="258"/>
      <c r="T17" s="68"/>
      <c r="U17" s="37"/>
      <c r="V17" s="52"/>
      <c r="W17" s="52"/>
    </row>
    <row r="18" spans="1:23" ht="18" customHeight="1">
      <c r="B18" s="43"/>
      <c r="C18" s="30"/>
      <c r="D18" s="44" t="s">
        <v>132</v>
      </c>
      <c r="E18" s="26">
        <v>4320000</v>
      </c>
      <c r="F18" s="25">
        <v>4320000</v>
      </c>
      <c r="G18" s="26">
        <f t="shared" ref="G18:G19" si="3">SUM(F18-E18)</f>
        <v>0</v>
      </c>
      <c r="H18" s="129">
        <f>(G18/E18)*100</f>
        <v>0</v>
      </c>
      <c r="I18" s="105">
        <f>SUM(F18/F9)*100</f>
        <v>1.1743598107975861</v>
      </c>
      <c r="J18" s="238" t="s">
        <v>102</v>
      </c>
      <c r="K18" s="238"/>
      <c r="L18" s="238"/>
      <c r="M18" s="238"/>
      <c r="N18" s="238"/>
      <c r="O18" s="239"/>
      <c r="P18" s="36"/>
      <c r="Q18" s="69"/>
      <c r="R18" s="69"/>
      <c r="S18" s="37"/>
      <c r="T18" s="68"/>
      <c r="U18" s="37"/>
      <c r="V18" s="52"/>
      <c r="W18" s="52"/>
    </row>
    <row r="19" spans="1:23" ht="18" customHeight="1">
      <c r="B19" s="43"/>
      <c r="C19" s="30"/>
      <c r="D19" s="218" t="s">
        <v>133</v>
      </c>
      <c r="E19" s="222">
        <v>4500000</v>
      </c>
      <c r="F19" s="220">
        <v>4500000</v>
      </c>
      <c r="G19" s="222">
        <f t="shared" si="3"/>
        <v>0</v>
      </c>
      <c r="H19" s="259">
        <f>(G19/E19)*100</f>
        <v>0</v>
      </c>
      <c r="I19" s="226">
        <f>SUM(F19/F9)*100</f>
        <v>1.2232914695808188</v>
      </c>
      <c r="J19" s="236" t="s">
        <v>81</v>
      </c>
      <c r="K19" s="234"/>
      <c r="L19" s="234"/>
      <c r="M19" s="234"/>
      <c r="N19" s="234"/>
      <c r="O19" s="237"/>
      <c r="P19" s="36"/>
      <c r="Q19" s="69"/>
      <c r="R19" s="69"/>
      <c r="S19" s="37"/>
      <c r="T19" s="68"/>
      <c r="U19" s="37"/>
      <c r="V19" s="52"/>
      <c r="W19" s="52"/>
    </row>
    <row r="20" spans="1:23" ht="18" customHeight="1">
      <c r="B20" s="43"/>
      <c r="C20" s="30"/>
      <c r="D20" s="219"/>
      <c r="E20" s="223"/>
      <c r="F20" s="221"/>
      <c r="G20" s="223"/>
      <c r="H20" s="260"/>
      <c r="I20" s="227"/>
      <c r="J20" s="272" t="s">
        <v>82</v>
      </c>
      <c r="K20" s="255"/>
      <c r="L20" s="255"/>
      <c r="M20" s="255"/>
      <c r="N20" s="255"/>
      <c r="O20" s="273"/>
      <c r="P20" s="36"/>
      <c r="Q20" s="69"/>
      <c r="R20" s="69"/>
      <c r="S20" s="37"/>
      <c r="T20" s="68"/>
      <c r="U20" s="37"/>
      <c r="V20" s="52"/>
      <c r="W20" s="52"/>
    </row>
    <row r="21" spans="1:23" ht="18" customHeight="1">
      <c r="B21" s="43"/>
      <c r="C21" s="30"/>
      <c r="D21" s="218" t="s">
        <v>134</v>
      </c>
      <c r="E21" s="222">
        <v>2990000</v>
      </c>
      <c r="F21" s="220">
        <v>2990000</v>
      </c>
      <c r="G21" s="222">
        <f>F21-E21</f>
        <v>0</v>
      </c>
      <c r="H21" s="259">
        <v>0</v>
      </c>
      <c r="I21" s="226">
        <v>1</v>
      </c>
      <c r="J21" s="236" t="s">
        <v>71</v>
      </c>
      <c r="K21" s="234"/>
      <c r="L21" s="234"/>
      <c r="M21" s="234"/>
      <c r="N21" s="234"/>
      <c r="O21" s="237"/>
      <c r="P21" s="36"/>
      <c r="Q21" s="69"/>
      <c r="R21" s="69"/>
      <c r="S21" s="37"/>
      <c r="T21" s="68"/>
      <c r="U21" s="37"/>
      <c r="V21" s="52"/>
      <c r="W21" s="52"/>
    </row>
    <row r="22" spans="1:23" ht="18" customHeight="1">
      <c r="B22" s="43"/>
      <c r="C22" s="30"/>
      <c r="D22" s="280"/>
      <c r="E22" s="299"/>
      <c r="F22" s="300"/>
      <c r="G22" s="299"/>
      <c r="H22" s="301"/>
      <c r="I22" s="302"/>
      <c r="J22" s="262" t="s">
        <v>72</v>
      </c>
      <c r="K22" s="194"/>
      <c r="L22" s="194"/>
      <c r="M22" s="194"/>
      <c r="N22" s="194"/>
      <c r="O22" s="263"/>
      <c r="P22" s="21"/>
      <c r="Q22" s="69"/>
      <c r="R22" s="154"/>
      <c r="S22" s="67"/>
      <c r="T22" s="68"/>
      <c r="U22" s="37"/>
      <c r="V22" s="52"/>
      <c r="W22" s="52"/>
    </row>
    <row r="23" spans="1:23" ht="18" customHeight="1">
      <c r="B23" s="43"/>
      <c r="C23" s="30"/>
      <c r="D23" s="280"/>
      <c r="E23" s="299"/>
      <c r="F23" s="300"/>
      <c r="G23" s="299"/>
      <c r="H23" s="301"/>
      <c r="I23" s="302"/>
      <c r="J23" s="262" t="s">
        <v>73</v>
      </c>
      <c r="K23" s="194"/>
      <c r="L23" s="194"/>
      <c r="M23" s="194"/>
      <c r="N23" s="194"/>
      <c r="O23" s="263"/>
      <c r="P23" s="98"/>
      <c r="Q23" s="69"/>
      <c r="R23" s="99"/>
      <c r="S23" s="67"/>
      <c r="T23" s="68"/>
      <c r="U23" s="37"/>
      <c r="V23" s="52"/>
      <c r="W23" s="52"/>
    </row>
    <row r="24" spans="1:23" ht="18" customHeight="1">
      <c r="B24" s="43"/>
      <c r="C24" s="30"/>
      <c r="D24" s="219"/>
      <c r="E24" s="223"/>
      <c r="F24" s="221"/>
      <c r="G24" s="223"/>
      <c r="H24" s="260"/>
      <c r="I24" s="227"/>
      <c r="J24" s="281" t="s">
        <v>70</v>
      </c>
      <c r="K24" s="282"/>
      <c r="L24" s="282"/>
      <c r="M24" s="282"/>
      <c r="N24" s="282"/>
      <c r="O24" s="283"/>
      <c r="P24" s="21"/>
      <c r="Q24" s="151"/>
      <c r="R24" s="154"/>
      <c r="S24" s="67"/>
      <c r="T24" s="68"/>
      <c r="U24" s="37"/>
      <c r="V24" s="52"/>
      <c r="W24" s="52"/>
    </row>
    <row r="25" spans="1:23" ht="18" customHeight="1">
      <c r="B25" s="43"/>
      <c r="C25" s="36"/>
      <c r="D25" s="218" t="s">
        <v>135</v>
      </c>
      <c r="E25" s="222">
        <v>3000000</v>
      </c>
      <c r="F25" s="220">
        <v>3000000</v>
      </c>
      <c r="G25" s="222">
        <v>0</v>
      </c>
      <c r="H25" s="259">
        <v>0</v>
      </c>
      <c r="I25" s="226">
        <v>1</v>
      </c>
      <c r="J25" s="236" t="s">
        <v>155</v>
      </c>
      <c r="K25" s="234"/>
      <c r="L25" s="234"/>
      <c r="M25" s="234"/>
      <c r="N25" s="234"/>
      <c r="O25" s="237"/>
      <c r="P25" s="114"/>
      <c r="Q25" s="116"/>
      <c r="R25" s="116"/>
      <c r="S25" s="67"/>
      <c r="T25" s="68"/>
      <c r="U25" s="37"/>
      <c r="V25" s="52"/>
      <c r="W25" s="52"/>
    </row>
    <row r="26" spans="1:23" ht="18" customHeight="1">
      <c r="B26" s="43"/>
      <c r="C26" s="36"/>
      <c r="D26" s="219"/>
      <c r="E26" s="223"/>
      <c r="F26" s="221"/>
      <c r="G26" s="223"/>
      <c r="H26" s="260"/>
      <c r="I26" s="227"/>
      <c r="J26" s="272" t="s">
        <v>143</v>
      </c>
      <c r="K26" s="255"/>
      <c r="L26" s="255"/>
      <c r="M26" s="255"/>
      <c r="N26" s="255"/>
      <c r="O26" s="273"/>
      <c r="P26" s="181"/>
      <c r="Q26" s="182"/>
      <c r="R26" s="182"/>
      <c r="S26" s="67"/>
      <c r="T26" s="68"/>
      <c r="U26" s="37"/>
      <c r="V26" s="52"/>
      <c r="W26" s="52"/>
    </row>
    <row r="27" spans="1:23" ht="18" customHeight="1">
      <c r="B27" s="43"/>
      <c r="C27" s="211" t="s">
        <v>136</v>
      </c>
      <c r="D27" s="210"/>
      <c r="E27" s="26">
        <v>35200000</v>
      </c>
      <c r="F27" s="28">
        <v>33200000</v>
      </c>
      <c r="G27" s="29">
        <f>SUM(F27-E27)</f>
        <v>-2000000</v>
      </c>
      <c r="H27" s="129">
        <f>(G27/E27)*100</f>
        <v>-5.6818181818181817</v>
      </c>
      <c r="I27" s="105">
        <v>9</v>
      </c>
      <c r="J27" s="173"/>
      <c r="K27" s="174"/>
      <c r="L27" s="174"/>
      <c r="M27" s="174"/>
      <c r="N27" s="174"/>
      <c r="O27" s="170"/>
      <c r="P27" s="21"/>
      <c r="Q27" s="63"/>
      <c r="R27" s="116"/>
      <c r="S27" s="67"/>
      <c r="T27" s="68"/>
      <c r="U27" s="37"/>
      <c r="V27" s="52"/>
      <c r="W27" s="52"/>
    </row>
    <row r="28" spans="1:23" ht="18" customHeight="1">
      <c r="B28" s="85"/>
      <c r="C28" s="53"/>
      <c r="D28" s="44" t="s">
        <v>137</v>
      </c>
      <c r="E28" s="26">
        <v>4000000</v>
      </c>
      <c r="F28" s="25">
        <v>4000000</v>
      </c>
      <c r="G28" s="26">
        <f>SUM(F28-E28)</f>
        <v>0</v>
      </c>
      <c r="H28" s="129">
        <f>(G28/E28)*100</f>
        <v>0</v>
      </c>
      <c r="I28" s="105">
        <f>SUM(F28/F9)*100</f>
        <v>1.08737019518295</v>
      </c>
      <c r="J28" s="211" t="s">
        <v>37</v>
      </c>
      <c r="K28" s="203"/>
      <c r="L28" s="203"/>
      <c r="M28" s="203"/>
      <c r="N28" s="203"/>
      <c r="O28" s="204"/>
      <c r="P28" s="21"/>
      <c r="Q28" s="63"/>
      <c r="R28" s="63"/>
      <c r="S28" s="67"/>
      <c r="T28" s="68"/>
      <c r="U28" s="37"/>
      <c r="V28" s="52"/>
      <c r="W28" s="52"/>
    </row>
    <row r="29" spans="1:23" ht="18" customHeight="1">
      <c r="B29" s="43"/>
      <c r="C29" s="45"/>
      <c r="D29" s="218" t="s">
        <v>138</v>
      </c>
      <c r="E29" s="222">
        <v>25200000</v>
      </c>
      <c r="F29" s="220">
        <v>25200000</v>
      </c>
      <c r="G29" s="222">
        <f>SUM(F29-E29)</f>
        <v>0</v>
      </c>
      <c r="H29" s="259">
        <f>(G29/E29)*100</f>
        <v>0</v>
      </c>
      <c r="I29" s="226">
        <f>SUM(F29/F9)*100</f>
        <v>6.8504322296525855</v>
      </c>
      <c r="J29" s="167" t="s">
        <v>75</v>
      </c>
      <c r="K29" s="168"/>
      <c r="L29" s="168"/>
      <c r="M29" s="168"/>
      <c r="N29" s="168"/>
      <c r="O29" s="169"/>
      <c r="P29" s="52"/>
      <c r="Q29" s="63"/>
      <c r="R29" s="22"/>
      <c r="S29" s="52"/>
      <c r="T29" s="52"/>
      <c r="U29" s="52"/>
      <c r="V29" s="52"/>
      <c r="W29" s="52"/>
    </row>
    <row r="30" spans="1:23" ht="18" customHeight="1">
      <c r="B30" s="43"/>
      <c r="C30" s="45"/>
      <c r="D30" s="219"/>
      <c r="E30" s="223"/>
      <c r="F30" s="221"/>
      <c r="G30" s="223"/>
      <c r="H30" s="260"/>
      <c r="I30" s="227"/>
      <c r="J30" s="272" t="s">
        <v>142</v>
      </c>
      <c r="K30" s="255"/>
      <c r="L30" s="255"/>
      <c r="M30" s="255"/>
      <c r="N30" s="255"/>
      <c r="O30" s="273"/>
      <c r="P30" s="52"/>
      <c r="Q30" s="70"/>
      <c r="R30" s="22"/>
      <c r="S30" s="52"/>
      <c r="T30" s="52"/>
      <c r="U30" s="52"/>
      <c r="V30" s="52"/>
      <c r="W30" s="52"/>
    </row>
    <row r="31" spans="1:23" ht="18" customHeight="1">
      <c r="B31" s="43"/>
      <c r="C31" s="45"/>
      <c r="D31" s="218" t="s">
        <v>139</v>
      </c>
      <c r="E31" s="222">
        <v>6000000</v>
      </c>
      <c r="F31" s="220">
        <v>4000000</v>
      </c>
      <c r="G31" s="222">
        <f>SUM(F31-E31)</f>
        <v>-2000000</v>
      </c>
      <c r="H31" s="259">
        <f>(G31/E31)*100</f>
        <v>-33.333333333333329</v>
      </c>
      <c r="I31" s="226">
        <f>SUM(F31/F9)*100</f>
        <v>1.08737019518295</v>
      </c>
      <c r="J31" s="236" t="s">
        <v>89</v>
      </c>
      <c r="K31" s="234"/>
      <c r="L31" s="234"/>
      <c r="M31" s="234"/>
      <c r="N31" s="234"/>
      <c r="O31" s="237"/>
      <c r="P31" s="52"/>
      <c r="Q31" s="52"/>
      <c r="R31" s="52"/>
      <c r="S31" s="52"/>
      <c r="T31" s="52"/>
      <c r="U31" s="52"/>
      <c r="V31" s="52"/>
      <c r="W31" s="52"/>
    </row>
    <row r="32" spans="1:23" ht="18" customHeight="1">
      <c r="A32" s="155"/>
      <c r="B32" s="45"/>
      <c r="C32" s="140"/>
      <c r="D32" s="280"/>
      <c r="E32" s="299"/>
      <c r="F32" s="300"/>
      <c r="G32" s="299"/>
      <c r="H32" s="301"/>
      <c r="I32" s="302"/>
      <c r="J32" s="262" t="s">
        <v>93</v>
      </c>
      <c r="K32" s="194"/>
      <c r="L32" s="194"/>
      <c r="M32" s="194"/>
      <c r="N32" s="194"/>
      <c r="O32" s="263"/>
      <c r="P32" s="52"/>
      <c r="Q32" s="52"/>
      <c r="R32" s="52"/>
      <c r="S32" s="52"/>
      <c r="T32" s="52"/>
      <c r="U32" s="52"/>
      <c r="V32" s="52"/>
      <c r="W32" s="52"/>
    </row>
    <row r="33" spans="1:23" ht="18" customHeight="1" thickBot="1">
      <c r="A33" s="155"/>
      <c r="B33" s="47"/>
      <c r="C33" s="36"/>
      <c r="D33" s="303"/>
      <c r="E33" s="304"/>
      <c r="F33" s="305"/>
      <c r="G33" s="304"/>
      <c r="H33" s="306"/>
      <c r="I33" s="267"/>
      <c r="J33" s="274" t="s">
        <v>92</v>
      </c>
      <c r="K33" s="275"/>
      <c r="L33" s="275"/>
      <c r="M33" s="275"/>
      <c r="N33" s="275"/>
      <c r="O33" s="276"/>
      <c r="P33" s="52"/>
      <c r="Q33" s="52"/>
      <c r="R33" s="52"/>
      <c r="S33" s="52"/>
      <c r="T33" s="52"/>
      <c r="U33" s="52"/>
      <c r="V33" s="52"/>
      <c r="W33" s="52"/>
    </row>
    <row r="34" spans="1:23" s="56" customFormat="1" ht="14.1" customHeight="1">
      <c r="B34" s="121"/>
      <c r="C34" s="121"/>
      <c r="D34" s="121"/>
      <c r="E34" s="122"/>
      <c r="F34" s="123"/>
      <c r="G34" s="124"/>
      <c r="H34" s="132"/>
      <c r="I34" s="139"/>
      <c r="J34" s="125"/>
      <c r="K34" s="122"/>
      <c r="L34" s="122"/>
      <c r="M34" s="121"/>
      <c r="N34" s="121"/>
      <c r="O34" s="121"/>
    </row>
    <row r="35" spans="1:23" s="56" customFormat="1" ht="14.1" customHeight="1">
      <c r="B35" s="75"/>
      <c r="C35" s="75"/>
      <c r="D35" s="75"/>
      <c r="E35" s="74"/>
      <c r="F35" s="86"/>
      <c r="G35" s="87"/>
      <c r="H35" s="133"/>
      <c r="I35" s="118"/>
      <c r="J35" s="36"/>
      <c r="K35" s="74"/>
      <c r="L35" s="74"/>
      <c r="M35" s="75"/>
      <c r="N35" s="75"/>
      <c r="O35" s="75"/>
      <c r="P35" s="261"/>
    </row>
    <row r="36" spans="1:23" s="56" customFormat="1" ht="14.1" customHeight="1">
      <c r="B36" s="75"/>
      <c r="C36" s="75"/>
      <c r="D36" s="75"/>
      <c r="E36" s="74"/>
      <c r="F36" s="86"/>
      <c r="G36" s="87"/>
      <c r="H36" s="133"/>
      <c r="I36" s="118"/>
      <c r="J36" s="36"/>
      <c r="K36" s="74"/>
      <c r="L36" s="74"/>
      <c r="M36" s="75"/>
      <c r="N36" s="75"/>
      <c r="O36" s="75"/>
      <c r="P36" s="261"/>
      <c r="Q36" s="138"/>
    </row>
    <row r="37" spans="1:23" s="56" customFormat="1" ht="30" customHeight="1">
      <c r="B37" s="75"/>
      <c r="C37" s="75"/>
      <c r="D37" s="75"/>
      <c r="E37" s="74"/>
      <c r="F37" s="86"/>
      <c r="G37" s="87"/>
      <c r="H37" s="133"/>
      <c r="I37" s="118"/>
      <c r="J37" s="36"/>
      <c r="K37" s="74"/>
      <c r="L37" s="74"/>
      <c r="M37" s="75"/>
      <c r="N37" s="75"/>
      <c r="O37" s="157" t="s">
        <v>10</v>
      </c>
      <c r="Q37" s="138"/>
    </row>
    <row r="38" spans="1:23" s="56" customFormat="1" ht="30" customHeight="1">
      <c r="B38" s="75"/>
      <c r="C38" s="75"/>
      <c r="D38" s="75"/>
      <c r="E38" s="74"/>
      <c r="F38" s="86"/>
      <c r="G38" s="87"/>
      <c r="H38" s="133"/>
      <c r="I38" s="118"/>
      <c r="J38" s="36"/>
      <c r="K38" s="74"/>
      <c r="L38" s="74"/>
      <c r="M38" s="75"/>
      <c r="N38" s="75"/>
      <c r="O38" s="75" t="s">
        <v>74</v>
      </c>
    </row>
    <row r="39" spans="1:23" s="56" customFormat="1" ht="25.5" customHeight="1">
      <c r="B39" s="208" t="s">
        <v>84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Q39" s="138"/>
    </row>
    <row r="40" spans="1:23" s="56" customFormat="1" ht="14.1" customHeight="1" thickBot="1">
      <c r="B40" s="114" t="s">
        <v>38</v>
      </c>
      <c r="C40" s="3"/>
      <c r="D40" s="258"/>
      <c r="E40" s="258"/>
      <c r="F40" s="258"/>
      <c r="G40" s="258"/>
      <c r="H40" s="258"/>
      <c r="I40" s="258"/>
      <c r="J40" s="48"/>
      <c r="K40" s="1"/>
      <c r="L40" s="1"/>
      <c r="M40" s="2"/>
      <c r="N40" s="2"/>
      <c r="O40" s="48" t="s">
        <v>1</v>
      </c>
    </row>
    <row r="41" spans="1:23" s="56" customFormat="1" ht="18" customHeight="1">
      <c r="B41" s="228" t="s">
        <v>2</v>
      </c>
      <c r="C41" s="229"/>
      <c r="D41" s="229"/>
      <c r="E41" s="165" t="s">
        <v>61</v>
      </c>
      <c r="F41" s="177" t="s">
        <v>87</v>
      </c>
      <c r="G41" s="229" t="s">
        <v>3</v>
      </c>
      <c r="H41" s="229"/>
      <c r="I41" s="245" t="s">
        <v>4</v>
      </c>
      <c r="J41" s="290" t="s">
        <v>145</v>
      </c>
      <c r="K41" s="229"/>
      <c r="L41" s="229"/>
      <c r="M41" s="229"/>
      <c r="N41" s="229"/>
      <c r="O41" s="230"/>
    </row>
    <row r="42" spans="1:23" s="56" customFormat="1" ht="18" customHeight="1">
      <c r="B42" s="89" t="s">
        <v>0</v>
      </c>
      <c r="C42" s="90" t="s">
        <v>6</v>
      </c>
      <c r="D42" s="90" t="s">
        <v>7</v>
      </c>
      <c r="E42" s="161" t="s">
        <v>62</v>
      </c>
      <c r="F42" s="88" t="s">
        <v>62</v>
      </c>
      <c r="G42" s="90" t="s">
        <v>8</v>
      </c>
      <c r="H42" s="127" t="s">
        <v>4</v>
      </c>
      <c r="I42" s="246"/>
      <c r="J42" s="201"/>
      <c r="K42" s="201"/>
      <c r="L42" s="201"/>
      <c r="M42" s="201"/>
      <c r="N42" s="201"/>
      <c r="O42" s="202"/>
    </row>
    <row r="43" spans="1:23" ht="18.75" customHeight="1">
      <c r="B43" s="23"/>
      <c r="C43" s="30" t="s">
        <v>128</v>
      </c>
      <c r="D43" s="30" t="s">
        <v>10</v>
      </c>
      <c r="E43" s="19">
        <v>128000000</v>
      </c>
      <c r="F43" s="51">
        <v>121500000</v>
      </c>
      <c r="G43" s="12">
        <v>-6500000</v>
      </c>
      <c r="H43" s="130">
        <f t="shared" ref="H43" si="4">(G43/E43)*100</f>
        <v>-5.078125</v>
      </c>
      <c r="I43" s="119">
        <v>33</v>
      </c>
      <c r="J43" s="236" t="s">
        <v>10</v>
      </c>
      <c r="K43" s="234"/>
      <c r="L43" s="234"/>
      <c r="M43" s="234"/>
      <c r="N43" s="234"/>
      <c r="O43" s="237"/>
      <c r="R43" s="52"/>
    </row>
    <row r="44" spans="1:23" ht="18.75" customHeight="1">
      <c r="B44" s="23"/>
      <c r="C44" s="30"/>
      <c r="D44" s="40" t="s">
        <v>127</v>
      </c>
      <c r="E44" s="12">
        <v>1500000</v>
      </c>
      <c r="F44" s="50">
        <v>1000000</v>
      </c>
      <c r="G44" s="12">
        <f>F44-E44</f>
        <v>-500000</v>
      </c>
      <c r="H44" s="130">
        <v>-33.340000000000003</v>
      </c>
      <c r="I44" s="141">
        <v>0</v>
      </c>
      <c r="J44" s="236" t="s">
        <v>103</v>
      </c>
      <c r="K44" s="234"/>
      <c r="L44" s="234"/>
      <c r="M44" s="234"/>
      <c r="N44" s="234"/>
      <c r="O44" s="237"/>
      <c r="R44" s="52"/>
    </row>
    <row r="45" spans="1:23" ht="18.75" customHeight="1">
      <c r="B45" s="23"/>
      <c r="C45" s="30"/>
      <c r="D45" s="298" t="s">
        <v>126</v>
      </c>
      <c r="E45" s="222">
        <v>37500000</v>
      </c>
      <c r="F45" s="220">
        <v>30000000</v>
      </c>
      <c r="G45" s="222">
        <f>F45-E45</f>
        <v>-7500000</v>
      </c>
      <c r="H45" s="259">
        <v>-20</v>
      </c>
      <c r="I45" s="226">
        <v>8</v>
      </c>
      <c r="J45" s="236" t="s">
        <v>104</v>
      </c>
      <c r="K45" s="234"/>
      <c r="L45" s="234"/>
      <c r="M45" s="234"/>
      <c r="N45" s="234"/>
      <c r="O45" s="237"/>
    </row>
    <row r="46" spans="1:23" ht="18.75" customHeight="1">
      <c r="B46" s="23"/>
      <c r="C46" s="30"/>
      <c r="D46" s="250"/>
      <c r="E46" s="299"/>
      <c r="F46" s="300"/>
      <c r="G46" s="299"/>
      <c r="H46" s="301"/>
      <c r="I46" s="302"/>
      <c r="J46" s="262" t="s">
        <v>105</v>
      </c>
      <c r="K46" s="194"/>
      <c r="L46" s="194"/>
      <c r="M46" s="194"/>
      <c r="N46" s="194"/>
      <c r="O46" s="263"/>
    </row>
    <row r="47" spans="1:23" ht="18.75" customHeight="1">
      <c r="B47" s="23"/>
      <c r="C47" s="30"/>
      <c r="D47" s="250"/>
      <c r="E47" s="299"/>
      <c r="F47" s="300"/>
      <c r="G47" s="299"/>
      <c r="H47" s="301"/>
      <c r="I47" s="302"/>
      <c r="J47" s="262" t="s">
        <v>106</v>
      </c>
      <c r="K47" s="194"/>
      <c r="L47" s="194"/>
      <c r="M47" s="194"/>
      <c r="N47" s="194"/>
      <c r="O47" s="263"/>
    </row>
    <row r="48" spans="1:23" ht="18.75" customHeight="1">
      <c r="B48" s="23"/>
      <c r="C48" s="30"/>
      <c r="D48" s="250"/>
      <c r="E48" s="299"/>
      <c r="F48" s="300"/>
      <c r="G48" s="299"/>
      <c r="H48" s="301"/>
      <c r="I48" s="302"/>
      <c r="J48" s="262" t="s">
        <v>107</v>
      </c>
      <c r="K48" s="194"/>
      <c r="L48" s="194"/>
      <c r="M48" s="194"/>
      <c r="N48" s="194"/>
      <c r="O48" s="263"/>
    </row>
    <row r="49" spans="2:20" ht="18.75" customHeight="1">
      <c r="B49" s="23"/>
      <c r="C49" s="30"/>
      <c r="D49" s="250"/>
      <c r="E49" s="299"/>
      <c r="F49" s="300"/>
      <c r="G49" s="299"/>
      <c r="H49" s="301"/>
      <c r="I49" s="302"/>
      <c r="J49" s="264" t="s">
        <v>108</v>
      </c>
      <c r="K49" s="265"/>
      <c r="L49" s="265"/>
      <c r="M49" s="265"/>
      <c r="N49" s="265"/>
      <c r="O49" s="266"/>
    </row>
    <row r="50" spans="2:20" ht="18.75" customHeight="1">
      <c r="B50" s="23"/>
      <c r="C50" s="30"/>
      <c r="D50" s="198"/>
      <c r="E50" s="223"/>
      <c r="F50" s="221"/>
      <c r="G50" s="223"/>
      <c r="H50" s="260"/>
      <c r="I50" s="227"/>
      <c r="J50" s="277" t="s">
        <v>109</v>
      </c>
      <c r="K50" s="278"/>
      <c r="L50" s="278"/>
      <c r="M50" s="278"/>
      <c r="N50" s="278"/>
      <c r="O50" s="279"/>
    </row>
    <row r="51" spans="2:20" ht="18.75" customHeight="1">
      <c r="B51" s="23"/>
      <c r="C51" s="30"/>
      <c r="D51" s="218" t="s">
        <v>125</v>
      </c>
      <c r="E51" s="222">
        <v>10000000</v>
      </c>
      <c r="F51" s="220">
        <v>8500000</v>
      </c>
      <c r="G51" s="222">
        <f>F51-E51</f>
        <v>-1500000</v>
      </c>
      <c r="H51" s="259">
        <v>-15</v>
      </c>
      <c r="I51" s="226">
        <v>2</v>
      </c>
      <c r="J51" s="236" t="s">
        <v>94</v>
      </c>
      <c r="K51" s="234"/>
      <c r="L51" s="234"/>
      <c r="M51" s="234"/>
      <c r="N51" s="234"/>
      <c r="O51" s="237"/>
      <c r="Q51" s="52"/>
      <c r="R51" s="36"/>
      <c r="S51" s="22"/>
      <c r="T51" s="22"/>
    </row>
    <row r="52" spans="2:20" ht="18.75" customHeight="1">
      <c r="B52" s="23"/>
      <c r="C52" s="30"/>
      <c r="D52" s="280"/>
      <c r="E52" s="299"/>
      <c r="F52" s="300"/>
      <c r="G52" s="299"/>
      <c r="H52" s="301"/>
      <c r="I52" s="302"/>
      <c r="J52" s="262" t="s">
        <v>95</v>
      </c>
      <c r="K52" s="194"/>
      <c r="L52" s="194"/>
      <c r="M52" s="194"/>
      <c r="N52" s="194"/>
      <c r="O52" s="263"/>
    </row>
    <row r="53" spans="2:20" ht="18.75" customHeight="1">
      <c r="B53" s="23"/>
      <c r="C53" s="30"/>
      <c r="D53" s="219"/>
      <c r="E53" s="223"/>
      <c r="F53" s="221"/>
      <c r="G53" s="223"/>
      <c r="H53" s="260"/>
      <c r="I53" s="227"/>
      <c r="J53" s="272" t="s">
        <v>98</v>
      </c>
      <c r="K53" s="255"/>
      <c r="L53" s="255"/>
      <c r="M53" s="255"/>
      <c r="N53" s="255"/>
      <c r="O53" s="273"/>
    </row>
    <row r="54" spans="2:20" ht="18.75" customHeight="1">
      <c r="B54" s="23"/>
      <c r="C54" s="30"/>
      <c r="D54" s="218" t="s">
        <v>124</v>
      </c>
      <c r="E54" s="222">
        <v>70000000</v>
      </c>
      <c r="F54" s="220">
        <v>75000000</v>
      </c>
      <c r="G54" s="222">
        <f>F54-E54</f>
        <v>5000000</v>
      </c>
      <c r="H54" s="259">
        <v>7.14</v>
      </c>
      <c r="I54" s="226">
        <v>21</v>
      </c>
      <c r="J54" s="236" t="s">
        <v>110</v>
      </c>
      <c r="K54" s="234"/>
      <c r="L54" s="234"/>
      <c r="M54" s="234"/>
      <c r="N54" s="234"/>
      <c r="O54" s="237"/>
    </row>
    <row r="55" spans="2:20" ht="18.75" customHeight="1">
      <c r="B55" s="23"/>
      <c r="C55" s="30"/>
      <c r="D55" s="280"/>
      <c r="E55" s="299"/>
      <c r="F55" s="300"/>
      <c r="G55" s="299"/>
      <c r="H55" s="301"/>
      <c r="I55" s="302"/>
      <c r="J55" s="262" t="s">
        <v>96</v>
      </c>
      <c r="K55" s="194"/>
      <c r="L55" s="194"/>
      <c r="M55" s="194"/>
      <c r="N55" s="194"/>
      <c r="O55" s="263"/>
      <c r="R55" s="52"/>
    </row>
    <row r="56" spans="2:20" ht="18.75" customHeight="1">
      <c r="B56" s="57"/>
      <c r="C56" s="55"/>
      <c r="D56" s="219"/>
      <c r="E56" s="223"/>
      <c r="F56" s="221"/>
      <c r="G56" s="223"/>
      <c r="H56" s="260"/>
      <c r="I56" s="227"/>
      <c r="J56" s="272" t="s">
        <v>97</v>
      </c>
      <c r="K56" s="255"/>
      <c r="L56" s="255"/>
      <c r="M56" s="255"/>
      <c r="N56" s="255"/>
      <c r="O56" s="273"/>
    </row>
    <row r="57" spans="2:20" ht="18.75" customHeight="1">
      <c r="B57" s="23"/>
      <c r="C57" s="30"/>
      <c r="D57" s="45" t="s">
        <v>123</v>
      </c>
      <c r="E57" s="19">
        <v>1000000</v>
      </c>
      <c r="F57" s="51">
        <v>1000000</v>
      </c>
      <c r="G57" s="19">
        <f>F57-E57</f>
        <v>0</v>
      </c>
      <c r="H57" s="129">
        <v>0</v>
      </c>
      <c r="I57" s="137">
        <v>0</v>
      </c>
      <c r="J57" s="211" t="s">
        <v>140</v>
      </c>
      <c r="K57" s="203"/>
      <c r="L57" s="203"/>
      <c r="M57" s="203"/>
      <c r="N57" s="203"/>
      <c r="O57" s="204"/>
      <c r="Q57" s="52"/>
    </row>
    <row r="58" spans="2:20" ht="18.75" customHeight="1">
      <c r="B58" s="43"/>
      <c r="C58" s="45"/>
      <c r="D58" s="218" t="s">
        <v>122</v>
      </c>
      <c r="E58" s="222">
        <v>8000000</v>
      </c>
      <c r="F58" s="220">
        <v>6000000</v>
      </c>
      <c r="G58" s="222">
        <f>F58-E58</f>
        <v>-2000000</v>
      </c>
      <c r="H58" s="259">
        <v>-25</v>
      </c>
      <c r="I58" s="226">
        <v>2</v>
      </c>
      <c r="J58" s="236" t="s">
        <v>149</v>
      </c>
      <c r="K58" s="234"/>
      <c r="L58" s="234"/>
      <c r="M58" s="234"/>
      <c r="N58" s="234"/>
      <c r="O58" s="237"/>
    </row>
    <row r="59" spans="2:20" ht="18.75" customHeight="1">
      <c r="B59" s="43"/>
      <c r="C59" s="30"/>
      <c r="D59" s="280"/>
      <c r="E59" s="223"/>
      <c r="F59" s="221"/>
      <c r="G59" s="223"/>
      <c r="H59" s="260"/>
      <c r="I59" s="227"/>
      <c r="J59" s="194" t="s">
        <v>99</v>
      </c>
      <c r="K59" s="194"/>
      <c r="L59" s="194"/>
      <c r="M59" s="194"/>
      <c r="N59" s="194"/>
      <c r="O59" s="263"/>
      <c r="P59" s="2" t="s">
        <v>36</v>
      </c>
    </row>
    <row r="60" spans="2:20" ht="23.25" customHeight="1">
      <c r="B60" s="209" t="s">
        <v>39</v>
      </c>
      <c r="C60" s="203"/>
      <c r="D60" s="210"/>
      <c r="E60" s="29">
        <v>60000000</v>
      </c>
      <c r="F60" s="28">
        <v>35000000</v>
      </c>
      <c r="G60" s="29">
        <f t="shared" ref="G60:G62" si="5">SUM(F60-E60)</f>
        <v>-25000000</v>
      </c>
      <c r="H60" s="131">
        <v>-41.67</v>
      </c>
      <c r="I60" s="104">
        <v>9</v>
      </c>
      <c r="J60" s="231"/>
      <c r="K60" s="232"/>
      <c r="L60" s="232"/>
      <c r="M60" s="232"/>
      <c r="N60" s="232"/>
      <c r="O60" s="233"/>
    </row>
    <row r="61" spans="2:20" ht="22.5" customHeight="1">
      <c r="B61" s="42"/>
      <c r="C61" s="211" t="s">
        <v>118</v>
      </c>
      <c r="D61" s="210"/>
      <c r="E61" s="26">
        <v>60000000</v>
      </c>
      <c r="F61" s="25">
        <v>35000000</v>
      </c>
      <c r="G61" s="26">
        <f t="shared" si="5"/>
        <v>-25000000</v>
      </c>
      <c r="H61" s="129">
        <f t="shared" ref="H61" si="6">(G61/E61)*100</f>
        <v>-41.666666666666671</v>
      </c>
      <c r="I61" s="105">
        <v>9</v>
      </c>
      <c r="J61" s="205"/>
      <c r="K61" s="206"/>
      <c r="L61" s="206"/>
      <c r="M61" s="206"/>
      <c r="N61" s="206"/>
      <c r="O61" s="207"/>
    </row>
    <row r="62" spans="2:20" ht="23.25" customHeight="1">
      <c r="B62" s="23"/>
      <c r="C62" s="40"/>
      <c r="D62" s="53" t="s">
        <v>121</v>
      </c>
      <c r="E62" s="12">
        <v>0</v>
      </c>
      <c r="F62" s="50">
        <v>0</v>
      </c>
      <c r="G62" s="12">
        <f t="shared" si="5"/>
        <v>0</v>
      </c>
      <c r="H62" s="130">
        <v>0</v>
      </c>
      <c r="I62" s="103">
        <f>SUM(F62/F9)*100</f>
        <v>0</v>
      </c>
      <c r="J62" s="236" t="s">
        <v>10</v>
      </c>
      <c r="K62" s="234"/>
      <c r="L62" s="234"/>
      <c r="M62" s="234"/>
      <c r="N62" s="234"/>
      <c r="O62" s="237"/>
    </row>
    <row r="63" spans="2:20" ht="21" customHeight="1">
      <c r="B63" s="23"/>
      <c r="C63" s="30"/>
      <c r="D63" s="40" t="s">
        <v>120</v>
      </c>
      <c r="E63" s="12">
        <v>5000000</v>
      </c>
      <c r="F63" s="50">
        <v>5000000</v>
      </c>
      <c r="G63" s="12">
        <f>F63-E63</f>
        <v>0</v>
      </c>
      <c r="H63" s="130">
        <v>0</v>
      </c>
      <c r="I63" s="105">
        <v>1</v>
      </c>
      <c r="J63" s="284" t="s">
        <v>63</v>
      </c>
      <c r="K63" s="285"/>
      <c r="L63" s="285"/>
      <c r="M63" s="285"/>
      <c r="N63" s="285"/>
      <c r="O63" s="286"/>
    </row>
    <row r="64" spans="2:20" ht="21" customHeight="1">
      <c r="B64" s="23"/>
      <c r="C64" s="30"/>
      <c r="D64" s="218" t="s">
        <v>119</v>
      </c>
      <c r="E64" s="222">
        <v>55000000</v>
      </c>
      <c r="F64" s="220">
        <v>30000000</v>
      </c>
      <c r="G64" s="222">
        <f>F64-E64</f>
        <v>-25000000</v>
      </c>
      <c r="H64" s="259">
        <v>45.46</v>
      </c>
      <c r="I64" s="226">
        <v>8</v>
      </c>
      <c r="J64" s="287" t="s">
        <v>158</v>
      </c>
      <c r="K64" s="288"/>
      <c r="L64" s="288"/>
      <c r="M64" s="288"/>
      <c r="N64" s="288"/>
      <c r="O64" s="289"/>
    </row>
    <row r="65" spans="2:15" ht="21.75" customHeight="1" thickBot="1">
      <c r="B65" s="23"/>
      <c r="C65" s="32"/>
      <c r="D65" s="280"/>
      <c r="E65" s="223"/>
      <c r="F65" s="221"/>
      <c r="G65" s="223"/>
      <c r="H65" s="260"/>
      <c r="I65" s="267"/>
      <c r="J65" s="294" t="s">
        <v>157</v>
      </c>
      <c r="K65" s="295"/>
      <c r="L65" s="295"/>
      <c r="M65" s="295"/>
      <c r="N65" s="295"/>
      <c r="O65" s="296"/>
    </row>
    <row r="66" spans="2:15" ht="18" customHeight="1">
      <c r="B66" s="125"/>
      <c r="C66" s="36"/>
      <c r="D66" s="125"/>
      <c r="E66" s="163" t="s">
        <v>83</v>
      </c>
      <c r="F66" s="164"/>
      <c r="G66" s="165" t="s">
        <v>83</v>
      </c>
      <c r="H66" s="162" t="s">
        <v>83</v>
      </c>
      <c r="I66" s="109"/>
      <c r="J66" s="115"/>
      <c r="K66" s="115"/>
      <c r="L66" s="115"/>
      <c r="M66" s="115"/>
      <c r="N66" s="115"/>
      <c r="O66" s="115"/>
    </row>
    <row r="67" spans="2:15" ht="18" customHeight="1">
      <c r="B67" s="36"/>
      <c r="C67" s="36"/>
      <c r="D67" s="36"/>
      <c r="E67" s="37"/>
      <c r="F67" s="38"/>
      <c r="G67" s="37"/>
      <c r="H67" s="134"/>
      <c r="I67" s="109"/>
      <c r="J67" s="115"/>
      <c r="K67" s="115"/>
      <c r="L67" s="115"/>
      <c r="M67" s="115"/>
      <c r="N67" s="115"/>
      <c r="O67" s="115"/>
    </row>
    <row r="68" spans="2:15" ht="18" customHeight="1">
      <c r="B68" s="36"/>
      <c r="C68" s="36"/>
      <c r="D68" s="36"/>
      <c r="E68" s="37"/>
      <c r="F68" s="38"/>
      <c r="G68" s="37"/>
      <c r="H68" s="134"/>
      <c r="I68" s="109"/>
      <c r="J68" s="115"/>
      <c r="K68" s="115"/>
      <c r="L68" s="115"/>
      <c r="M68" s="115"/>
      <c r="N68" s="115"/>
      <c r="O68" s="115"/>
    </row>
    <row r="69" spans="2:15" ht="18" customHeight="1">
      <c r="B69" s="36"/>
      <c r="C69" s="36"/>
      <c r="D69" s="36"/>
      <c r="E69" s="37"/>
      <c r="F69" s="38"/>
      <c r="G69" s="37"/>
      <c r="H69" s="134"/>
      <c r="I69" s="109"/>
      <c r="J69" s="115"/>
      <c r="K69" s="115"/>
      <c r="L69" s="115"/>
      <c r="M69" s="115"/>
      <c r="N69" s="115"/>
      <c r="O69" s="115"/>
    </row>
    <row r="70" spans="2:15" ht="18" customHeight="1">
      <c r="B70" s="36"/>
      <c r="C70" s="36"/>
      <c r="D70" s="36"/>
      <c r="E70" s="37"/>
      <c r="F70" s="38"/>
      <c r="G70" s="37"/>
      <c r="H70" s="134"/>
      <c r="I70" s="109"/>
      <c r="J70" s="115"/>
      <c r="K70" s="115"/>
      <c r="L70" s="115"/>
      <c r="M70" s="115"/>
      <c r="N70" s="115"/>
      <c r="O70" s="115"/>
    </row>
    <row r="71" spans="2:15" ht="24" customHeight="1">
      <c r="B71" s="36"/>
      <c r="C71" s="36"/>
      <c r="D71" s="36"/>
      <c r="E71" s="37"/>
      <c r="F71" s="38"/>
      <c r="G71" s="37"/>
      <c r="H71" s="134"/>
      <c r="I71" s="109"/>
      <c r="J71" s="115"/>
      <c r="K71" s="115"/>
      <c r="L71" s="115"/>
      <c r="M71" s="115"/>
      <c r="N71" s="115"/>
      <c r="O71" s="115"/>
    </row>
    <row r="72" spans="2:15" ht="18" hidden="1" customHeight="1">
      <c r="B72" s="36"/>
      <c r="C72" s="36"/>
      <c r="D72" s="36"/>
      <c r="E72" s="37"/>
      <c r="F72" s="38"/>
      <c r="G72" s="37"/>
      <c r="H72" s="134"/>
      <c r="I72" s="109"/>
      <c r="J72" s="115"/>
      <c r="K72" s="115"/>
      <c r="L72" s="115"/>
      <c r="M72" s="115"/>
      <c r="N72" s="115"/>
      <c r="O72" s="115"/>
    </row>
    <row r="73" spans="2:15" ht="25.5" customHeight="1">
      <c r="B73" s="208" t="s">
        <v>84</v>
      </c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</row>
    <row r="74" spans="2:15" ht="17.25" customHeight="1" thickBot="1">
      <c r="B74" s="114" t="s">
        <v>40</v>
      </c>
      <c r="C74" s="3"/>
      <c r="D74" s="258"/>
      <c r="E74" s="258"/>
      <c r="F74" s="258"/>
      <c r="G74" s="258"/>
      <c r="H74" s="258"/>
      <c r="I74" s="258"/>
      <c r="J74" s="48"/>
      <c r="O74" s="48" t="s">
        <v>1</v>
      </c>
    </row>
    <row r="75" spans="2:15" ht="18.75" customHeight="1">
      <c r="B75" s="228" t="s">
        <v>2</v>
      </c>
      <c r="C75" s="229"/>
      <c r="D75" s="229"/>
      <c r="E75" s="165" t="s">
        <v>65</v>
      </c>
      <c r="F75" s="175" t="s">
        <v>88</v>
      </c>
      <c r="G75" s="229" t="s">
        <v>3</v>
      </c>
      <c r="H75" s="229"/>
      <c r="I75" s="245" t="s">
        <v>4</v>
      </c>
      <c r="J75" s="290" t="s">
        <v>145</v>
      </c>
      <c r="K75" s="290"/>
      <c r="L75" s="290"/>
      <c r="M75" s="290"/>
      <c r="N75" s="290"/>
      <c r="O75" s="291"/>
    </row>
    <row r="76" spans="2:15" ht="18.75" customHeight="1">
      <c r="B76" s="83" t="s">
        <v>0</v>
      </c>
      <c r="C76" s="82" t="s">
        <v>6</v>
      </c>
      <c r="D76" s="82" t="s">
        <v>7</v>
      </c>
      <c r="E76" s="161" t="s">
        <v>64</v>
      </c>
      <c r="F76" s="88" t="s">
        <v>64</v>
      </c>
      <c r="G76" s="82" t="s">
        <v>8</v>
      </c>
      <c r="H76" s="127" t="s">
        <v>4</v>
      </c>
      <c r="I76" s="246"/>
      <c r="J76" s="292"/>
      <c r="K76" s="292"/>
      <c r="L76" s="292"/>
      <c r="M76" s="292"/>
      <c r="N76" s="292"/>
      <c r="O76" s="293"/>
    </row>
    <row r="77" spans="2:15" s="56" customFormat="1" ht="18.75" customHeight="1">
      <c r="B77" s="254" t="s">
        <v>41</v>
      </c>
      <c r="C77" s="255"/>
      <c r="D77" s="256"/>
      <c r="E77" s="29">
        <v>10000000</v>
      </c>
      <c r="F77" s="28">
        <v>10000000</v>
      </c>
      <c r="G77" s="29">
        <f>SUM(F77-E77)</f>
        <v>0</v>
      </c>
      <c r="H77" s="131">
        <f>(G77/E77)*100</f>
        <v>0</v>
      </c>
      <c r="I77" s="104">
        <f>SUM(F77/F9)*100</f>
        <v>2.7184254879573753</v>
      </c>
      <c r="J77" s="201"/>
      <c r="K77" s="201"/>
      <c r="L77" s="201"/>
      <c r="M77" s="201"/>
      <c r="N77" s="201"/>
      <c r="O77" s="202"/>
    </row>
    <row r="78" spans="2:15" s="56" customFormat="1" ht="18.75" customHeight="1">
      <c r="B78" s="42"/>
      <c r="C78" s="211" t="s">
        <v>116</v>
      </c>
      <c r="D78" s="210"/>
      <c r="E78" s="12">
        <v>10000000</v>
      </c>
      <c r="F78" s="50">
        <v>10000000</v>
      </c>
      <c r="G78" s="12">
        <f>SUM(F78-E78)</f>
        <v>0</v>
      </c>
      <c r="H78" s="130">
        <f>(G78/E78)*100</f>
        <v>0</v>
      </c>
      <c r="I78" s="103">
        <f>SUM(F78/F9)*100</f>
        <v>2.7184254879573753</v>
      </c>
      <c r="J78" s="201"/>
      <c r="K78" s="201"/>
      <c r="L78" s="201"/>
      <c r="M78" s="201"/>
      <c r="N78" s="201"/>
      <c r="O78" s="202"/>
    </row>
    <row r="79" spans="2:15" s="56" customFormat="1" ht="18.75" customHeight="1">
      <c r="B79" s="43"/>
      <c r="C79" s="40"/>
      <c r="D79" s="40" t="s">
        <v>44</v>
      </c>
      <c r="E79" s="12">
        <v>5000000</v>
      </c>
      <c r="F79" s="50">
        <v>5000000</v>
      </c>
      <c r="G79" s="12">
        <f>SUM(F79-E79)</f>
        <v>0</v>
      </c>
      <c r="H79" s="130">
        <f>(G79/E79)*100</f>
        <v>0</v>
      </c>
      <c r="I79" s="103">
        <f>SUM(F79/F9)*100</f>
        <v>1.3592127439786876</v>
      </c>
      <c r="J79" s="236" t="s">
        <v>66</v>
      </c>
      <c r="K79" s="234"/>
      <c r="L79" s="234"/>
      <c r="M79" s="234"/>
      <c r="N79" s="234"/>
      <c r="O79" s="237"/>
    </row>
    <row r="80" spans="2:15" s="56" customFormat="1" ht="18.75" customHeight="1">
      <c r="B80" s="43"/>
      <c r="C80" s="30"/>
      <c r="D80" s="40" t="s">
        <v>45</v>
      </c>
      <c r="E80" s="12">
        <v>5000000</v>
      </c>
      <c r="F80" s="50">
        <v>5000000</v>
      </c>
      <c r="G80" s="26">
        <f>SUM(F80-E80)</f>
        <v>0</v>
      </c>
      <c r="H80" s="130">
        <f>(G80/E80)*100</f>
        <v>0</v>
      </c>
      <c r="I80" s="103">
        <f>SUM(F80/F9)*100</f>
        <v>1.3592127439786876</v>
      </c>
      <c r="J80" s="211" t="s">
        <v>159</v>
      </c>
      <c r="K80" s="203"/>
      <c r="L80" s="203"/>
      <c r="M80" s="203"/>
      <c r="N80" s="203"/>
      <c r="O80" s="204"/>
    </row>
    <row r="81" spans="2:17" ht="18.75" customHeight="1">
      <c r="B81" s="209" t="s">
        <v>42</v>
      </c>
      <c r="C81" s="203"/>
      <c r="D81" s="210"/>
      <c r="E81" s="26">
        <v>72200000</v>
      </c>
      <c r="F81" s="25">
        <v>46200000</v>
      </c>
      <c r="G81" s="29">
        <f t="shared" ref="G81:G99" si="7">SUM(F81-E81)</f>
        <v>-26000000</v>
      </c>
      <c r="H81" s="129">
        <f t="shared" ref="H81:H99" si="8">(G81/E81)*100</f>
        <v>-36.011080332409975</v>
      </c>
      <c r="I81" s="105">
        <v>13</v>
      </c>
      <c r="J81" s="271"/>
      <c r="K81" s="198"/>
      <c r="L81" s="198"/>
      <c r="M81" s="198"/>
      <c r="N81" s="198"/>
      <c r="O81" s="199"/>
    </row>
    <row r="82" spans="2:17" ht="18.75" customHeight="1">
      <c r="B82" s="297"/>
      <c r="C82" s="178" t="s">
        <v>117</v>
      </c>
      <c r="D82" s="110"/>
      <c r="E82" s="26">
        <v>72200000</v>
      </c>
      <c r="F82" s="25">
        <v>46200000</v>
      </c>
      <c r="G82" s="29">
        <f t="shared" si="7"/>
        <v>-26000000</v>
      </c>
      <c r="H82" s="129">
        <f t="shared" si="8"/>
        <v>-36.011080332409975</v>
      </c>
      <c r="I82" s="105">
        <v>13</v>
      </c>
      <c r="J82" s="231"/>
      <c r="K82" s="232"/>
      <c r="L82" s="232"/>
      <c r="M82" s="232"/>
      <c r="N82" s="232"/>
      <c r="O82" s="233"/>
    </row>
    <row r="83" spans="2:17" ht="18.75" customHeight="1">
      <c r="B83" s="248"/>
      <c r="C83" s="298"/>
      <c r="D83" s="218" t="s">
        <v>46</v>
      </c>
      <c r="E83" s="222">
        <v>21000000</v>
      </c>
      <c r="F83" s="220">
        <v>15000000</v>
      </c>
      <c r="G83" s="222">
        <f t="shared" si="7"/>
        <v>-6000000</v>
      </c>
      <c r="H83" s="259">
        <f t="shared" si="8"/>
        <v>-28.571428571428569</v>
      </c>
      <c r="I83" s="226">
        <v>4</v>
      </c>
      <c r="J83" s="236" t="s">
        <v>153</v>
      </c>
      <c r="K83" s="234"/>
      <c r="L83" s="234"/>
      <c r="M83" s="234"/>
      <c r="N83" s="234"/>
      <c r="O83" s="237"/>
    </row>
    <row r="84" spans="2:17" ht="18.75" customHeight="1">
      <c r="B84" s="248"/>
      <c r="C84" s="250"/>
      <c r="D84" s="219"/>
      <c r="E84" s="223"/>
      <c r="F84" s="221"/>
      <c r="G84" s="223"/>
      <c r="H84" s="260"/>
      <c r="I84" s="227"/>
      <c r="J84" s="187" t="s">
        <v>150</v>
      </c>
      <c r="K84" s="185"/>
      <c r="L84" s="185"/>
      <c r="M84" s="185"/>
      <c r="N84" s="185"/>
      <c r="O84" s="186"/>
    </row>
    <row r="85" spans="2:17" ht="18.75" customHeight="1">
      <c r="B85" s="248"/>
      <c r="C85" s="250"/>
      <c r="D85" s="218" t="s">
        <v>47</v>
      </c>
      <c r="E85" s="222">
        <v>30000000</v>
      </c>
      <c r="F85" s="220">
        <v>10000000</v>
      </c>
      <c r="G85" s="222">
        <f>F85-E85</f>
        <v>-20000000</v>
      </c>
      <c r="H85" s="259">
        <v>-66.34</v>
      </c>
      <c r="I85" s="226">
        <v>3</v>
      </c>
      <c r="J85" s="236" t="s">
        <v>152</v>
      </c>
      <c r="K85" s="234"/>
      <c r="L85" s="234"/>
      <c r="M85" s="234"/>
      <c r="N85" s="234"/>
      <c r="O85" s="237"/>
    </row>
    <row r="86" spans="2:17" ht="18.75" customHeight="1">
      <c r="B86" s="248"/>
      <c r="C86" s="250"/>
      <c r="D86" s="280"/>
      <c r="E86" s="299"/>
      <c r="F86" s="300"/>
      <c r="G86" s="299"/>
      <c r="H86" s="301"/>
      <c r="I86" s="302"/>
      <c r="J86" s="184" t="s">
        <v>150</v>
      </c>
      <c r="K86" s="185"/>
      <c r="L86" s="185"/>
      <c r="M86" s="185"/>
      <c r="N86" s="185"/>
      <c r="O86" s="186"/>
    </row>
    <row r="87" spans="2:17" ht="18.75" customHeight="1">
      <c r="B87" s="248"/>
      <c r="C87" s="250"/>
      <c r="D87" s="113" t="s">
        <v>48</v>
      </c>
      <c r="E87" s="222">
        <v>20000000</v>
      </c>
      <c r="F87" s="220">
        <v>20000000</v>
      </c>
      <c r="G87" s="222">
        <f>F87-E87</f>
        <v>0</v>
      </c>
      <c r="H87" s="259">
        <v>0</v>
      </c>
      <c r="I87" s="226">
        <v>6</v>
      </c>
      <c r="J87" s="236" t="s">
        <v>151</v>
      </c>
      <c r="K87" s="234"/>
      <c r="L87" s="234"/>
      <c r="M87" s="234"/>
      <c r="N87" s="234"/>
      <c r="O87" s="237"/>
    </row>
    <row r="88" spans="2:17" ht="18.75" customHeight="1">
      <c r="B88" s="248"/>
      <c r="C88" s="250"/>
      <c r="D88" s="111" t="s">
        <v>49</v>
      </c>
      <c r="E88" s="223"/>
      <c r="F88" s="221"/>
      <c r="G88" s="223"/>
      <c r="H88" s="260"/>
      <c r="I88" s="227"/>
      <c r="J88" s="188" t="s">
        <v>150</v>
      </c>
      <c r="K88" s="189"/>
      <c r="L88" s="189"/>
      <c r="M88" s="189"/>
      <c r="N88" s="189"/>
      <c r="O88" s="190"/>
      <c r="Q88" s="52"/>
    </row>
    <row r="89" spans="2:17" ht="18.75" customHeight="1">
      <c r="B89" s="248"/>
      <c r="C89" s="250"/>
      <c r="D89" s="112" t="s">
        <v>50</v>
      </c>
      <c r="E89" s="26">
        <v>200000</v>
      </c>
      <c r="F89" s="25">
        <v>200000</v>
      </c>
      <c r="G89" s="29">
        <f>F89-E89</f>
        <v>0</v>
      </c>
      <c r="H89" s="129">
        <v>0</v>
      </c>
      <c r="I89" s="105">
        <v>0</v>
      </c>
      <c r="J89" s="211" t="s">
        <v>68</v>
      </c>
      <c r="K89" s="203"/>
      <c r="L89" s="203"/>
      <c r="M89" s="203"/>
      <c r="N89" s="203"/>
      <c r="O89" s="204"/>
    </row>
    <row r="90" spans="2:17" ht="18.75" customHeight="1">
      <c r="B90" s="249"/>
      <c r="C90" s="198"/>
      <c r="D90" s="112" t="s">
        <v>51</v>
      </c>
      <c r="E90" s="26">
        <v>1000000</v>
      </c>
      <c r="F90" s="25">
        <v>1000000</v>
      </c>
      <c r="G90" s="29">
        <f>F90-E90</f>
        <v>0</v>
      </c>
      <c r="H90" s="129">
        <v>0</v>
      </c>
      <c r="I90" s="105">
        <v>0</v>
      </c>
      <c r="J90" s="211" t="s">
        <v>52</v>
      </c>
      <c r="K90" s="203"/>
      <c r="L90" s="203"/>
      <c r="M90" s="203"/>
      <c r="N90" s="203"/>
      <c r="O90" s="204"/>
    </row>
    <row r="91" spans="2:17" ht="18.75" customHeight="1">
      <c r="B91" s="148" t="s">
        <v>67</v>
      </c>
      <c r="C91" s="150"/>
      <c r="D91" s="149"/>
      <c r="E91" s="159">
        <v>30000000</v>
      </c>
      <c r="F91" s="166">
        <v>40000000</v>
      </c>
      <c r="G91" s="191">
        <v>10000000</v>
      </c>
      <c r="H91" s="152">
        <v>33.33</v>
      </c>
      <c r="I91" s="192">
        <v>11</v>
      </c>
      <c r="J91" s="231"/>
      <c r="K91" s="232"/>
      <c r="L91" s="232"/>
      <c r="M91" s="232"/>
      <c r="N91" s="232"/>
      <c r="O91" s="233"/>
    </row>
    <row r="92" spans="2:17" ht="18.75" customHeight="1">
      <c r="B92" s="153"/>
      <c r="C92" s="180" t="s">
        <v>113</v>
      </c>
      <c r="D92" s="149"/>
      <c r="E92" s="159">
        <v>30000000</v>
      </c>
      <c r="F92" s="166">
        <v>40000000</v>
      </c>
      <c r="G92" s="191">
        <v>10000000</v>
      </c>
      <c r="H92" s="193">
        <v>33.33</v>
      </c>
      <c r="I92" s="192">
        <v>11</v>
      </c>
      <c r="J92" s="231"/>
      <c r="K92" s="232"/>
      <c r="L92" s="232"/>
      <c r="M92" s="232"/>
      <c r="N92" s="232"/>
      <c r="O92" s="233"/>
    </row>
    <row r="93" spans="2:17" ht="18.75" customHeight="1">
      <c r="B93" s="153"/>
      <c r="C93" s="150"/>
      <c r="D93" s="179" t="s">
        <v>114</v>
      </c>
      <c r="E93" s="159">
        <v>30000000</v>
      </c>
      <c r="F93" s="166">
        <v>40000000</v>
      </c>
      <c r="G93" s="191">
        <v>10000000</v>
      </c>
      <c r="H93" s="193">
        <v>33.33</v>
      </c>
      <c r="I93" s="192">
        <v>11</v>
      </c>
      <c r="J93" s="211" t="s">
        <v>146</v>
      </c>
      <c r="K93" s="203"/>
      <c r="L93" s="203"/>
      <c r="M93" s="203"/>
      <c r="N93" s="203"/>
      <c r="O93" s="204"/>
    </row>
    <row r="94" spans="2:17" ht="18.75" customHeight="1">
      <c r="B94" s="209" t="s">
        <v>43</v>
      </c>
      <c r="C94" s="203"/>
      <c r="D94" s="210"/>
      <c r="E94" s="26">
        <v>4749000</v>
      </c>
      <c r="F94" s="25">
        <v>4000000</v>
      </c>
      <c r="G94" s="26">
        <f t="shared" si="7"/>
        <v>-749000</v>
      </c>
      <c r="H94" s="129">
        <f t="shared" si="8"/>
        <v>-15.771741419246158</v>
      </c>
      <c r="I94" s="105">
        <f>SUM(F94/F9)*100</f>
        <v>1.08737019518295</v>
      </c>
      <c r="J94" s="200"/>
      <c r="K94" s="201"/>
      <c r="L94" s="201"/>
      <c r="M94" s="201"/>
      <c r="N94" s="201"/>
      <c r="O94" s="202"/>
    </row>
    <row r="95" spans="2:17" ht="18.75" customHeight="1">
      <c r="B95" s="42"/>
      <c r="C95" s="211" t="s">
        <v>55</v>
      </c>
      <c r="D95" s="210"/>
      <c r="E95" s="26">
        <v>4749000</v>
      </c>
      <c r="F95" s="25">
        <v>4000000</v>
      </c>
      <c r="G95" s="26">
        <f t="shared" si="7"/>
        <v>-749000</v>
      </c>
      <c r="H95" s="129">
        <f t="shared" si="8"/>
        <v>-15.771741419246158</v>
      </c>
      <c r="I95" s="105">
        <f>SUM(F95/F9)*100</f>
        <v>1.08737019518295</v>
      </c>
      <c r="J95" s="200"/>
      <c r="K95" s="201"/>
      <c r="L95" s="201"/>
      <c r="M95" s="201"/>
      <c r="N95" s="201"/>
      <c r="O95" s="202"/>
    </row>
    <row r="96" spans="2:17" ht="18.75" customHeight="1">
      <c r="B96" s="43"/>
      <c r="C96" s="40"/>
      <c r="D96" s="45" t="s">
        <v>56</v>
      </c>
      <c r="E96" s="26">
        <v>4749000</v>
      </c>
      <c r="F96" s="25">
        <v>4000000</v>
      </c>
      <c r="G96" s="26">
        <f t="shared" si="7"/>
        <v>-749000</v>
      </c>
      <c r="H96" s="129">
        <f t="shared" si="8"/>
        <v>-15.771741419246158</v>
      </c>
      <c r="I96" s="105">
        <f>SUM(F96/F9)*100</f>
        <v>1.08737019518295</v>
      </c>
      <c r="J96" s="210" t="s">
        <v>57</v>
      </c>
      <c r="K96" s="238"/>
      <c r="L96" s="238"/>
      <c r="M96" s="238"/>
      <c r="N96" s="238"/>
      <c r="O96" s="239"/>
    </row>
    <row r="97" spans="2:15" ht="18.75" customHeight="1">
      <c r="B97" s="209" t="s">
        <v>53</v>
      </c>
      <c r="C97" s="203"/>
      <c r="D97" s="210"/>
      <c r="E97" s="29">
        <v>9000000</v>
      </c>
      <c r="F97" s="28">
        <v>9213000</v>
      </c>
      <c r="G97" s="29">
        <f t="shared" si="7"/>
        <v>213000</v>
      </c>
      <c r="H97" s="131">
        <f>(G97/E97)*100</f>
        <v>2.3666666666666667</v>
      </c>
      <c r="I97" s="106">
        <v>2</v>
      </c>
      <c r="J97" s="200"/>
      <c r="K97" s="201"/>
      <c r="L97" s="201"/>
      <c r="M97" s="201"/>
      <c r="N97" s="201"/>
      <c r="O97" s="202"/>
    </row>
    <row r="98" spans="2:15" ht="18.75" customHeight="1">
      <c r="B98" s="42"/>
      <c r="C98" s="211" t="s">
        <v>54</v>
      </c>
      <c r="D98" s="210"/>
      <c r="E98" s="26">
        <v>9000000</v>
      </c>
      <c r="F98" s="25">
        <v>9213000</v>
      </c>
      <c r="G98" s="26">
        <f t="shared" si="7"/>
        <v>213000</v>
      </c>
      <c r="H98" s="129">
        <f t="shared" si="8"/>
        <v>2.3666666666666667</v>
      </c>
      <c r="I98" s="105">
        <v>2</v>
      </c>
      <c r="J98" s="200"/>
      <c r="K98" s="201"/>
      <c r="L98" s="201"/>
      <c r="M98" s="201"/>
      <c r="N98" s="201"/>
      <c r="O98" s="202"/>
    </row>
    <row r="99" spans="2:15" ht="18.75" customHeight="1" thickBot="1">
      <c r="B99" s="46"/>
      <c r="C99" s="33"/>
      <c r="D99" s="54" t="s">
        <v>115</v>
      </c>
      <c r="E99" s="35">
        <v>9000000</v>
      </c>
      <c r="F99" s="34">
        <v>9213000</v>
      </c>
      <c r="G99" s="35">
        <f t="shared" si="7"/>
        <v>213000</v>
      </c>
      <c r="H99" s="135">
        <f t="shared" si="8"/>
        <v>2.3666666666666667</v>
      </c>
      <c r="I99" s="120">
        <v>2</v>
      </c>
      <c r="J99" s="268" t="s">
        <v>58</v>
      </c>
      <c r="K99" s="269"/>
      <c r="L99" s="269"/>
      <c r="M99" s="269"/>
      <c r="N99" s="269"/>
      <c r="O99" s="270"/>
    </row>
    <row r="102" spans="2:15">
      <c r="J102" s="142"/>
    </row>
    <row r="103" spans="2:15">
      <c r="B103" s="2"/>
      <c r="C103" s="2"/>
      <c r="D103" s="2"/>
      <c r="E103" s="2"/>
      <c r="F103" s="52"/>
      <c r="G103" s="2"/>
      <c r="J103" s="2"/>
      <c r="L103" s="136" t="s">
        <v>10</v>
      </c>
    </row>
    <row r="104" spans="2:15">
      <c r="B104" s="2"/>
      <c r="C104" s="2"/>
      <c r="D104" s="52"/>
      <c r="E104" s="52"/>
      <c r="F104" s="2"/>
      <c r="G104" s="2"/>
      <c r="J104" s="2"/>
      <c r="L104" s="1" t="s">
        <v>10</v>
      </c>
    </row>
    <row r="106" spans="2:15">
      <c r="G106" s="7" t="s">
        <v>154</v>
      </c>
    </row>
  </sheetData>
  <mergeCells count="190">
    <mergeCell ref="J87:O87"/>
    <mergeCell ref="J85:O85"/>
    <mergeCell ref="J83:O83"/>
    <mergeCell ref="D31:D33"/>
    <mergeCell ref="E31:E33"/>
    <mergeCell ref="F31:F33"/>
    <mergeCell ref="G31:G33"/>
    <mergeCell ref="H31:H33"/>
    <mergeCell ref="I31:I33"/>
    <mergeCell ref="D45:D50"/>
    <mergeCell ref="D51:D53"/>
    <mergeCell ref="D54:D56"/>
    <mergeCell ref="E45:E50"/>
    <mergeCell ref="F45:F50"/>
    <mergeCell ref="G45:G50"/>
    <mergeCell ref="H45:H50"/>
    <mergeCell ref="I45:I50"/>
    <mergeCell ref="E51:E53"/>
    <mergeCell ref="F51:F53"/>
    <mergeCell ref="G51:G53"/>
    <mergeCell ref="H51:H53"/>
    <mergeCell ref="I51:I53"/>
    <mergeCell ref="E54:E56"/>
    <mergeCell ref="F54:F56"/>
    <mergeCell ref="G75:H75"/>
    <mergeCell ref="G41:H41"/>
    <mergeCell ref="I54:I56"/>
    <mergeCell ref="D14:D17"/>
    <mergeCell ref="D19:D20"/>
    <mergeCell ref="D21:D24"/>
    <mergeCell ref="D25:D26"/>
    <mergeCell ref="E14:E17"/>
    <mergeCell ref="F14:F17"/>
    <mergeCell ref="G14:G17"/>
    <mergeCell ref="H14:H17"/>
    <mergeCell ref="I14:I17"/>
    <mergeCell ref="E19:E20"/>
    <mergeCell ref="F19:F20"/>
    <mergeCell ref="G19:G20"/>
    <mergeCell ref="H19:H20"/>
    <mergeCell ref="I19:I20"/>
    <mergeCell ref="E21:E24"/>
    <mergeCell ref="F21:F24"/>
    <mergeCell ref="G21:G24"/>
    <mergeCell ref="H21:H24"/>
    <mergeCell ref="I21:I24"/>
    <mergeCell ref="F58:F59"/>
    <mergeCell ref="G58:G59"/>
    <mergeCell ref="I25:I26"/>
    <mergeCell ref="B77:D77"/>
    <mergeCell ref="C78:D78"/>
    <mergeCell ref="I75:I76"/>
    <mergeCell ref="B82:B90"/>
    <mergeCell ref="C83:C90"/>
    <mergeCell ref="D83:D84"/>
    <mergeCell ref="E83:E84"/>
    <mergeCell ref="F83:F84"/>
    <mergeCell ref="G83:G84"/>
    <mergeCell ref="H83:H84"/>
    <mergeCell ref="I83:I84"/>
    <mergeCell ref="D85:D86"/>
    <mergeCell ref="E85:E86"/>
    <mergeCell ref="F85:F86"/>
    <mergeCell ref="G85:G86"/>
    <mergeCell ref="H85:H86"/>
    <mergeCell ref="I85:I86"/>
    <mergeCell ref="E87:E88"/>
    <mergeCell ref="F87:F88"/>
    <mergeCell ref="G54:G56"/>
    <mergeCell ref="H54:H56"/>
    <mergeCell ref="B75:D75"/>
    <mergeCell ref="J31:O31"/>
    <mergeCell ref="F29:F30"/>
    <mergeCell ref="G29:G30"/>
    <mergeCell ref="H29:H30"/>
    <mergeCell ref="I29:I30"/>
    <mergeCell ref="J22:O22"/>
    <mergeCell ref="J30:O30"/>
    <mergeCell ref="J26:O26"/>
    <mergeCell ref="J25:O25"/>
    <mergeCell ref="G25:G26"/>
    <mergeCell ref="H25:H26"/>
    <mergeCell ref="B60:D60"/>
    <mergeCell ref="J32:O32"/>
    <mergeCell ref="D29:D30"/>
    <mergeCell ref="E29:E30"/>
    <mergeCell ref="G64:G65"/>
    <mergeCell ref="F64:F65"/>
    <mergeCell ref="C61:D61"/>
    <mergeCell ref="E64:E65"/>
    <mergeCell ref="J52:O52"/>
    <mergeCell ref="E58:E59"/>
    <mergeCell ref="E25:E26"/>
    <mergeCell ref="F25:F26"/>
    <mergeCell ref="B5:O5"/>
    <mergeCell ref="C27:D27"/>
    <mergeCell ref="D6:I6"/>
    <mergeCell ref="B7:D7"/>
    <mergeCell ref="G7:H7"/>
    <mergeCell ref="I7:I8"/>
    <mergeCell ref="J14:O14"/>
    <mergeCell ref="J21:O21"/>
    <mergeCell ref="J7:O8"/>
    <mergeCell ref="J9:O9"/>
    <mergeCell ref="J10:O10"/>
    <mergeCell ref="J11:O11"/>
    <mergeCell ref="J18:O18"/>
    <mergeCell ref="J19:O19"/>
    <mergeCell ref="B9:D9"/>
    <mergeCell ref="B10:D10"/>
    <mergeCell ref="J23:O23"/>
    <mergeCell ref="J15:O15"/>
    <mergeCell ref="J17:O17"/>
    <mergeCell ref="C11:D11"/>
    <mergeCell ref="J12:O12"/>
    <mergeCell ref="J13:O13"/>
    <mergeCell ref="E12:E13"/>
    <mergeCell ref="F12:F13"/>
    <mergeCell ref="D12:D13"/>
    <mergeCell ref="J97:O97"/>
    <mergeCell ref="J24:O24"/>
    <mergeCell ref="J63:O63"/>
    <mergeCell ref="J64:O64"/>
    <mergeCell ref="J90:O90"/>
    <mergeCell ref="J75:O76"/>
    <mergeCell ref="B73:O73"/>
    <mergeCell ref="D74:I74"/>
    <mergeCell ref="D64:D65"/>
    <mergeCell ref="I41:I42"/>
    <mergeCell ref="J41:O42"/>
    <mergeCell ref="J45:O45"/>
    <mergeCell ref="J48:O48"/>
    <mergeCell ref="J65:O65"/>
    <mergeCell ref="J77:O77"/>
    <mergeCell ref="J61:O61"/>
    <mergeCell ref="B81:D81"/>
    <mergeCell ref="G12:G13"/>
    <mergeCell ref="H12:H13"/>
    <mergeCell ref="I12:I13"/>
    <mergeCell ref="J16:O16"/>
    <mergeCell ref="J20:O20"/>
    <mergeCell ref="G87:G88"/>
    <mergeCell ref="J99:O99"/>
    <mergeCell ref="J60:O60"/>
    <mergeCell ref="J28:O28"/>
    <mergeCell ref="J81:O81"/>
    <mergeCell ref="J54:O54"/>
    <mergeCell ref="J55:O55"/>
    <mergeCell ref="J56:O56"/>
    <mergeCell ref="J57:O57"/>
    <mergeCell ref="J33:O33"/>
    <mergeCell ref="J43:O43"/>
    <mergeCell ref="J50:O50"/>
    <mergeCell ref="J47:O47"/>
    <mergeCell ref="B39:O39"/>
    <mergeCell ref="C95:D95"/>
    <mergeCell ref="B97:D97"/>
    <mergeCell ref="J62:O62"/>
    <mergeCell ref="J53:O53"/>
    <mergeCell ref="D58:D59"/>
    <mergeCell ref="B94:D94"/>
    <mergeCell ref="J94:O94"/>
    <mergeCell ref="J95:O95"/>
    <mergeCell ref="J96:O96"/>
    <mergeCell ref="J98:O98"/>
    <mergeCell ref="C98:D98"/>
    <mergeCell ref="P17:S17"/>
    <mergeCell ref="J92:O92"/>
    <mergeCell ref="J93:O93"/>
    <mergeCell ref="J91:O91"/>
    <mergeCell ref="J89:O89"/>
    <mergeCell ref="J78:O78"/>
    <mergeCell ref="J79:O79"/>
    <mergeCell ref="H87:H88"/>
    <mergeCell ref="J80:O80"/>
    <mergeCell ref="P35:P36"/>
    <mergeCell ref="J46:O46"/>
    <mergeCell ref="J49:O49"/>
    <mergeCell ref="J44:O44"/>
    <mergeCell ref="H58:H59"/>
    <mergeCell ref="I58:I59"/>
    <mergeCell ref="J51:O51"/>
    <mergeCell ref="J59:O59"/>
    <mergeCell ref="I87:I88"/>
    <mergeCell ref="J82:O82"/>
    <mergeCell ref="J58:O58"/>
    <mergeCell ref="D40:I40"/>
    <mergeCell ref="B41:D41"/>
    <mergeCell ref="I64:I65"/>
    <mergeCell ref="H64:H65"/>
  </mergeCells>
  <phoneticPr fontId="1" type="noConversion"/>
  <pageMargins left="0.39370078740157483" right="0" top="0" bottom="0" header="0.31496062992125984" footer="0.31496062992125984"/>
  <pageSetup paperSize="9" scale="88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세입부</vt:lpstr>
      <vt:lpstr>세출부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권점경</dc:creator>
  <cp:lastModifiedBy>User</cp:lastModifiedBy>
  <cp:lastPrinted>2020-12-07T04:24:53Z</cp:lastPrinted>
  <dcterms:created xsi:type="dcterms:W3CDTF">2009-02-05T06:52:46Z</dcterms:created>
  <dcterms:modified xsi:type="dcterms:W3CDTF">2020-12-09T02:57:50Z</dcterms:modified>
</cp:coreProperties>
</file>